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19F3C7EE-D574-447D-A064-F2F068F6C7F5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 l="1"/>
  <c r="A32" i="1"/>
  <c r="A31" i="1"/>
  <c r="A30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<sst xmlns="http://schemas.openxmlformats.org/spreadsheetml/2006/main" count="1172" uniqueCount="1044">
  <si>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</si>
  <si>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</si>
  <si>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</si>
  <si>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</si>
  <si>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</si>
  <si>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</si>
  <si>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</si>
  <si>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</si>
  <si>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</si>
  <si>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</si>
  <si>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</si>
  <si>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</si>
  <si>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</si>
  <si>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</si>
  <si>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</si>
  <si>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</si>
  <si>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</si>
  <si>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</si>
  <si>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</si>
  <si>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</si>
  <si>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</si>
  <si>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</si>
  <si>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</si>
  <si>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</si>
  <si>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</si>
  <si>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</si>
  <si>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</si>
  <si>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</si>
  <si>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</si>
  <si>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</si>
  <si>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</si>
  <si>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</si>
  <si>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НОВЭКС, сеть магазинов товаров для ухода за собой и домом</t>
  </si>
  <si>
    <t>Алтайский край</t>
  </si>
  <si>
    <t>Алейск городской округ</t>
  </si>
  <si>
    <t>Алейск</t>
  </si>
  <si>
    <t>улица Пионерская, 156</t>
  </si>
  <si>
    <t>8‒800‒200‒45‒50</t>
  </si>
  <si>
    <t>http://novex.ru</t>
  </si>
  <si>
    <t>Красота / Здоровье, Медицинские товары, Садово-хозяйственные товары, Текстиль</t>
  </si>
  <si>
    <t>Бытовая химия, Косметика / Парфюмерия, Постельные принадлежности / Текстиль для дома, Средства гигиены, Хозяйственные товары</t>
  </si>
  <si>
    <t>Ежедневно с 09:00 до 20:00</t>
  </si>
  <si>
    <t>Оплата картой, Наличный расчёт</t>
  </si>
  <si>
    <t>https://facebook.com/novextrade.shop</t>
  </si>
  <si>
    <t>https://instagram.com/novextrade</t>
  </si>
  <si>
    <t>https://vk.com/novex_trade</t>
  </si>
  <si>
    <t>https://ok.ru/novextrade</t>
  </si>
  <si>
    <t>https://youtube.com/NovexBlog</t>
  </si>
  <si>
    <t>Климатическое оборудование, Предметы интерьера / экстерьера, Строительные / монтажные работы</t>
  </si>
  <si>
    <t>Оплата картой, Наличный расчёт, Оплата через банк</t>
  </si>
  <si>
    <t>Ежедневно с 09:00 до 18:00</t>
  </si>
  <si>
    <t>Наличный расчёт</t>
  </si>
  <si>
    <t>Отделочные материалы, Предметы интерьера / экстерьера</t>
  </si>
  <si>
    <t>Наличный расчёт, Оплата через банк</t>
  </si>
  <si>
    <t>Текстиль</t>
  </si>
  <si>
    <t>Центральный район</t>
  </si>
  <si>
    <t>Отделочные материалы, Предметы интерьера / экстерьера, Строительные / монтажные работы</t>
  </si>
  <si>
    <t>Жалюзи, Окна, Остекление / отделка балконов и лоджий, Ремонт окон, Рольставни</t>
  </si>
  <si>
    <t>Пн: c 09:00-18:00, Вт: c 09:00-18:00, Ср: c 09:00-18:00, Чт: c 09:00-18:00, Пт: c 09:00-18:00, Сб: выходной, Вс: выходной</t>
  </si>
  <si>
    <t>Оплата картой, Наличный расчёт, Оплата через банк, Оплата эл. кошельком</t>
  </si>
  <si>
    <t>Железнодорожный район</t>
  </si>
  <si>
    <t>Пн: c 10:00-19:00, Вт: c 10:00-19:00, Ср: c 10:00-19:00, Чт: c 10:00-19:00, Пт: c 10:00-19:00, Сб: c 10:00-19:00, Вс: c 11:00-17:00</t>
  </si>
  <si>
    <t>Пн: c 08:30-17:30, Вт: c 08:30-17:30, Ср: c 08:30-17:30, Чт: c 08:30-17:30, Пт: c 08:30-17:30, Сб: выходной, Вс: выходной</t>
  </si>
  <si>
    <t>Отделочные материалы, Предметы интерьера / экстерьера, Строительные / монтажные работы, Строительные материалы / конструкции</t>
  </si>
  <si>
    <t>Пн: c 09:00-18:00, Вт: c 09:00-18:00, Ср: c 09:00-18:00, Чт: c 09:00-18:00, Пт: c 09:00-18:00, Сб: c 09:00-13:00, Вс: выходной</t>
  </si>
  <si>
    <t>Пн: c 08:00-17:00, Вт: c 08:00-17:00, Ср: c 08:00-17:00, Чт: c 08:00-17:00, Пт: c 08:00-17:00, Сб: выходной, Вс: выходной</t>
  </si>
  <si>
    <t>Материалы для производства мебели, Предметы интерьера / экстерьера, Текстиль</t>
  </si>
  <si>
    <t>Отделочные материалы, Текстиль</t>
  </si>
  <si>
    <t>Ковры, Напольные покрытия / Комплектующие</t>
  </si>
  <si>
    <t>Октябрьский район</t>
  </si>
  <si>
    <t>Пн: c 09:00-12:00, Вт: c 09:00-12:00, Ср: c 09:00-12:00, Чт: c 09:00-12:00, Пт: c 09:00-12:00, Сб: выходной, Вс: выходной</t>
  </si>
  <si>
    <t>Предметы интерьера / экстерьера</t>
  </si>
  <si>
    <t>Одежда / Аксессуары, Текстиль</t>
  </si>
  <si>
    <t>Пн: c 09:00-17:00, Вт: c 09:00-17:00, Ср: c 09:00-17:00, Чт: c 09:00-17:00, Пт: c 09:00-17:00, Сб: c 09:00-14:00, Вс: выходной</t>
  </si>
  <si>
    <t>Пн: c 09:00-17:00, Вт: c 09:00-17:00, Ср: c 09:00-17:00, Чт: c 09:00-17:00, Пт: c 09:00-17:00, Сб: выходной, Вс: выходной</t>
  </si>
  <si>
    <t>Мебель, Отделочные материалы, Предметы интерьера / экстерьера, Строительные материалы / конструкции</t>
  </si>
  <si>
    <t>Пн: c 10:00-19:00, Вт: c 10:00-19:00, Ср: c 10:00-19:00, Чт: c 10:00-19:00, Пт: c 10:00-19:00, Сб: c 10:00-19:00, Вс: c 10:00-18:00</t>
  </si>
  <si>
    <t>Предметы интерьера / экстерьера, Садово-хозяйственные товары</t>
  </si>
  <si>
    <t>Ленинский район</t>
  </si>
  <si>
    <t>Пн: c 08:00-12:00, Вт: c 08:00-12:00, Ср: c 08:00-12:00, Чт: c 08:00-12:00, Пт: c 08:00-12:00, Сб: выходной, Вс: выходной</t>
  </si>
  <si>
    <t>Пн: c 10:00-20:00, Вт: c 10:00-20:00, Ср: c 10:00-20:00, Чт: c 10:00-20:00, Пт: c 10:00-20:00, Сб: c 10:00-19:00, Вс: c 10:00-19:00</t>
  </si>
  <si>
    <t>Ежедневно с 10:00 до 20:00</t>
  </si>
  <si>
    <t>Предметы интерьера / экстерьера, Текстиль</t>
  </si>
  <si>
    <t>Жалюзи</t>
  </si>
  <si>
    <t>Оплата через банк</t>
  </si>
  <si>
    <t>Предметы интерьера / экстерьера, Строительные материалы / конструкции</t>
  </si>
  <si>
    <t>Ежедневно с 08:00 до 20:00</t>
  </si>
  <si>
    <t>Оплата картой, Наличный расчёт, Оплата эл. кошельком</t>
  </si>
  <si>
    <t>Отделочные материалы, Предметы интерьера / экстерьера, Строительные материалы / конструкции</t>
  </si>
  <si>
    <t>Автоматические ворота / шлагбаумы, Входные двери, Жалюзи, Межкомнатные двери, Окна</t>
  </si>
  <si>
    <t>Ежедневно с 09:00 до 19:00</t>
  </si>
  <si>
    <t>Ежедневно с 10:00 до 19:00</t>
  </si>
  <si>
    <t>Металлы, Предметы интерьера / экстерьера, Строительные материалы / конструкции</t>
  </si>
  <si>
    <t>Ежедневно с 08:00 до 18:00</t>
  </si>
  <si>
    <t>Отделочные материалы, Предметы интерьера / экстерьера, Текстиль</t>
  </si>
  <si>
    <t>Интерьерные лестницы / Ограждения</t>
  </si>
  <si>
    <t>Пн: c 10:00-18:00, Вт: c 10:00-18:00, Ср: c 10:00-18:00, Чт: c 10:00-18:00, Пт: c 10:00-18:00, Сб: выходной, Вс: выходной</t>
  </si>
  <si>
    <t>Пн: c 09:00-18:00, Вт: c 09:00-18:00, Ср: c 09:00-18:00, Чт: c 09:00-18:00, Пт: c 09:00-18:00, Сб: c 09:00-18:00, Вс: выходной</t>
  </si>
  <si>
    <t>Карнизы, Портьерные ткани / Шторы</t>
  </si>
  <si>
    <t>Мебель, Предметы интерьера / экстерьера</t>
  </si>
  <si>
    <t>Детские товары, Текстиль</t>
  </si>
  <si>
    <t>Постельные принадлежности / Текстиль для дома, Товары для новорождённых</t>
  </si>
  <si>
    <t>Пн: c 09:00-18:00, Вт: c 09:00-18:00, Ср: c 09:00-18:00, Чт: c 09:00-18:00, Пт: c 09:00-17:00, Сб: выходной, Вс: выходной</t>
  </si>
  <si>
    <t>Пн: c 09:00-18:00, Вт: c 09:00-18:00, Ср: c 09:00-18:00, Чт: c 09:00-18:00, Пт: c 09:00-18:00, Сб: c 09:00-14:00, Вс: выходной</t>
  </si>
  <si>
    <t>Пн: c 08:00-13:00, Вт: c 08:00-13:00, Ср: c 08:00-13:00, Чт: c 08:00-13:00, Пт: c 08:00-13:00, Сб: выходной, Вс: выходной</t>
  </si>
  <si>
    <t>Пн: c 10:00-17:00, Вт: c 10:00-17:00, Ср: c 10:00-17:00, Чт: c 10:00-17:00, Пт: c 10:00-17:00, Сб: выходной, Вс: выходной</t>
  </si>
  <si>
    <t>Постельные принадлежности / Текстиль для дома</t>
  </si>
  <si>
    <t>Наличный расчёт, Перевод с карты</t>
  </si>
  <si>
    <t>Отделочные материалы, Охрана / Безопасность, Предметы интерьера / экстерьера, Строительные материалы / конструкции</t>
  </si>
  <si>
    <t>Пн: c 10:00-19:00, Вт: c 10:00-19:00, Ср: c 10:00-19:00, Чт: c 10:00-19:00, Пт: c 10:00-19:00, Сб: c 10:00-15:00, Вс: выходной</t>
  </si>
  <si>
    <t>Предметы интерьера / экстерьера, Садово-хозяйственные товары, Спецмагазины, Услуги по организации праздников / досуга</t>
  </si>
  <si>
    <t>Пн: c 09:00-18:00, Вт: c 09:00-18:00, Ср: c 09:00-18:00, Чт: c 09:00-18:00, Пт: c 09:00-18:00, Сб: c 10:00-15:00, Вс: выходной</t>
  </si>
  <si>
    <t>Жалюзи, Натяжные потолки</t>
  </si>
  <si>
    <t>Пн: c 09:00-18:00, Вт: c 09:00-18:00, Ср: c 09:00-18:00, Чт: c 09:00-18:00, Пт: c 09:00-18:00, Сб: c 10:00-17:00, Вс: c 10:00-17:00</t>
  </si>
  <si>
    <t>Женская одежда, Нижнее бельё, Постельные принадлежности / Текстиль для дома</t>
  </si>
  <si>
    <t>Ежедневно с 10:00 до 17:00</t>
  </si>
  <si>
    <t>Мебель, Медицинские товары, Текстиль</t>
  </si>
  <si>
    <t>Пн: c 09:00-19:00, Вт: c 09:00-19:00, Ср: c 09:00-19:00, Чт: c 09:00-19:00, Пт: c 09:00-19:00, Сб: c 09:00-15:00, Вс: выходной</t>
  </si>
  <si>
    <t>Кованые изделия, Металлоконструкции для строительства зданий / сооружений</t>
  </si>
  <si>
    <t>Климатическое оборудование, Металлы, Предметы интерьера / экстерьера, Строительные / монтажные работы</t>
  </si>
  <si>
    <t>Наличный расчёт, Оплата через банк, Оплата эл. кошельком</t>
  </si>
  <si>
    <t>Предметы интерьера / экстерьера, Строительные / монтажные работы, Строительные материалы / конструкции</t>
  </si>
  <si>
    <t>Пн: c 09:00-18:00, Вт: c 09:00-18:00, Ср: c 09:00-18:00, Чт: c 09:00-18:00, Пт: c 09:00-18:00, Сб: c 09:00-16:00, Вс: выходной</t>
  </si>
  <si>
    <t>Пн: c 09:00-18:00, Вт: c 09:00-18:00, Ср: c 09:00-18:00, Чт: c 09:00-18:00, Пт: c 09:00-18:00, Сб: c 09:00-17:00, Вс: c 09:00-15:00</t>
  </si>
  <si>
    <t>Отделочные материалы, Строительные материалы / конструкции, Текстиль</t>
  </si>
  <si>
    <t>Пн: c 10:00-18:00, Вт: c 10:00-18:00, Ср: c 10:00-18:00, Чт: c 10:00-18:00, Пт: c 10:00-18:00, Сб: c 10:00-15:00, Вс: выходной</t>
  </si>
  <si>
    <t>Наличный расчёт, Оплата через банк, Перевод с карты</t>
  </si>
  <si>
    <t>Предметы интерьера / экстерьера, Спецмагазины</t>
  </si>
  <si>
    <t>Пн: c 08:30-16:30, Вт: c 08:30-16:30, Ср: c 08:30-16:30, Чт: c 08:30-16:30, Пт: c 08:30-16:30, Сб: выходной, Вс: выходной</t>
  </si>
  <si>
    <t>Пн: c 09:00-19:00, Вт: c 09:00-19:00, Ср: c 09:00-19:00, Чт: c 09:00-19:00, Пт: c 09:00-19:00, Сб: c 09:00-17:00, Вс: c 09:00-17:00</t>
  </si>
  <si>
    <t>Предметы интерьера / экстерьера, Строительные / монтажные работы</t>
  </si>
  <si>
    <t>Ежедневно с 09:00 до 13:00</t>
  </si>
  <si>
    <t>Пн: c 09:00-18:00, Вт: c 09:00-18:00, Ср: c 09:00-18:00, Чт: c 09:00-18:00, Пт: c 09:00-18:00, Сб: c 09:00-16:00, Вс: c 09:00-14:00</t>
  </si>
  <si>
    <t>Пн: c 09:00-18:00, Вт: c 09:00-18:00, Ср: c 09:00-18:00, Чт: c 09:00-18:00, Пт: c 09:00-18:00, Сб: c 10:00-16:00, Вс: c 10:00-16:00</t>
  </si>
  <si>
    <t>Пн: c 10:00-19:00, Вт: c 10:00-19:00, Ср: c 10:00-19:00, Чт: c 10:00-19:00, Пт: c 10:00-19:00, Сб: c 10:00-19:00, Вс: c 10:00-17:00</t>
  </si>
  <si>
    <t>Отделочные материалы, Предметы интерьера / экстерьера, Текстиль, Электротехника</t>
  </si>
  <si>
    <t>Автоматические ворота / шлагбаумы, Входные двери, Окна, Рольставни</t>
  </si>
  <si>
    <t>Входные двери, Жалюзи, Межкомнатные двери, Натяжные потолки, Окна</t>
  </si>
  <si>
    <t>Архитектура / Проектирование / Дизайн, Предметы интерьера / экстерьера, Текстиль</t>
  </si>
  <si>
    <t>Дизайн интерьеров, Карнизы, Портьерные ткани / Шторы, Ткани</t>
  </si>
  <si>
    <t>Жалюзи, Натяжные потолки, Окна, Остекление / отделка балконов и лоджий</t>
  </si>
  <si>
    <t>Первомайский район</t>
  </si>
  <si>
    <t>Детские товары, Садово-хозяйственные товары, Текстиль</t>
  </si>
  <si>
    <t>Пн: c 09:00-17:00, Вт: c 09:00-17:00, Ср: c 09:00-17:00, Чт: c 09:00-17:00, Пт: c 09:00-17:00, Сб: c 09:00-15:00, Вс: выходной</t>
  </si>
  <si>
    <t>Советский район</t>
  </si>
  <si>
    <t>Пн: c 09:00-13:00, Вт: c 09:00-13:00, Ср: c 09:00-13:00, Чт: c 09:00-13:00, Пт: c 09:00-13:00, Сб: c 09:00-13:00, Вс: выходной</t>
  </si>
  <si>
    <t>Амурская область</t>
  </si>
  <si>
    <t>Белогорск городской округ</t>
  </si>
  <si>
    <t>Белогорск</t>
  </si>
  <si>
    <t>Аскона, фирменный салон матрасов и аксессуаров для сна</t>
  </si>
  <si>
    <t>улица Ленина, 30</t>
  </si>
  <si>
    <t>7‒924‒680‒80‒70</t>
  </si>
  <si>
    <t>askona.belogorsk@gmail.com</t>
  </si>
  <si>
    <t>Корпусная мебель, Массажное оборудование / приборы, Матрасы, Мягкая мебель, Постельные принадлежности / Текстиль для дома</t>
  </si>
  <si>
    <t>https://instagram.com/askona_belogorsk</t>
  </si>
  <si>
    <t>Доставка цветов, Керамические изделия, Цветы</t>
  </si>
  <si>
    <t>Жалюзи, Окна, Остекление / отделка балконов и лоджий</t>
  </si>
  <si>
    <t>Входные двери, Жалюзи, Окна, Остекление / отделка балконов и лоджий, Системы перегородок</t>
  </si>
  <si>
    <t>Пн: c 09:00-18:00, Вт: c 09:00-18:00, Ср: c 09:00-18:00, Чт: c 09:00-18:00, Пт: c 09:00-18:00, Сб: c 10:00-17:00, Вс: выходной</t>
  </si>
  <si>
    <t>Автоматические ворота / шлагбаумы, Жалюзи, Рольставни</t>
  </si>
  <si>
    <t>Мебель, Отделочные материалы, Предметы интерьера / экстерьера, Строительные / монтажные работы</t>
  </si>
  <si>
    <t>Ателье, Одежда / Аксессуары, Предметы интерьера / экстерьера, Текстиль</t>
  </si>
  <si>
    <t>Архангельская область</t>
  </si>
  <si>
    <t>Архангельск городской округ</t>
  </si>
  <si>
    <t>Архангельск</t>
  </si>
  <si>
    <t>Декор Буржуа, дизайн-студия</t>
  </si>
  <si>
    <t>Гайдара, 55</t>
  </si>
  <si>
    <t>7 (8182) 65‒06‒36</t>
  </si>
  <si>
    <t>7‒905‒873‒56‒73</t>
  </si>
  <si>
    <t>deko1@atnet.ru, info@decorburgua.ru</t>
  </si>
  <si>
    <t>http://decorburgua.ru</t>
  </si>
  <si>
    <t>Архитектура / Проектирование / Дизайн, Отделочные материалы, Строительные / монтажные работы, Текстиль, Электротехника</t>
  </si>
  <si>
    <t>Декоративные отделочные элементы и материалы, Дизайн интерьеров, Портьерные ткани / Шторы, Ремонт / отделка помещений, Светотехника</t>
  </si>
  <si>
    <t>Пн: c 12:00-18:00, Вт: c 12:00-18:00, Ср: c 12:00-18:00, Чт: c 12:00-18:00, Пт: c 12:00-17:00, Сб: выходной, Вс: выходной</t>
  </si>
  <si>
    <t>https://facebook.com/decorburgzua</t>
  </si>
  <si>
    <t>https://instagram.com/decorburgua</t>
  </si>
  <si>
    <t>https://vk.com/decorburgua</t>
  </si>
  <si>
    <t>Бытовая химия, Игрушки, Постельные принадлежности / Текстиль для дома, Посуда, Хозяйственные товары</t>
  </si>
  <si>
    <t>Предметы интерьера / экстерьера, Строительство зданий / сооружений</t>
  </si>
  <si>
    <t>Архитектура / Проектирование / Дизайн, Мебель, Текстиль</t>
  </si>
  <si>
    <t>Пн: c 08:30-12:30, Вт: c 08:30-12:30, Ср: c 08:30-12:30, Чт: c 08:30-12:30, Пт: c 08:30-12:30, Сб: выходной, Вс: выходной</t>
  </si>
  <si>
    <t>Карнизы, Мебельные ткани, Портьерные ткани / Шторы, Ткани, Швейная фурнитура</t>
  </si>
  <si>
    <t>Жалюзи, Карнизы, Портьерные ткани / Шторы, Постельные принадлежности / Текстиль для дома</t>
  </si>
  <si>
    <t>Вертикаль, компания по производству жалюзи</t>
  </si>
  <si>
    <t>Астраханская область</t>
  </si>
  <si>
    <t>Астрахань городской округ</t>
  </si>
  <si>
    <t>Астрахань</t>
  </si>
  <si>
    <t>Рождественского, 16</t>
  </si>
  <si>
    <t>7 (8512) 200‒555</t>
  </si>
  <si>
    <t>7‒967‒822‒05‒55</t>
  </si>
  <si>
    <t>astrajaluzi@mail.ru</t>
  </si>
  <si>
    <t>http://www.astrajaluzi.ru</t>
  </si>
  <si>
    <t>https://facebook.com/astravorota</t>
  </si>
  <si>
    <t>https://instagram.com/jaluzi_vertical</t>
  </si>
  <si>
    <t>https://vk.com/astravorota10</t>
  </si>
  <si>
    <t>https://ok.ru/group/53068626788448</t>
  </si>
  <si>
    <t>Входные двери, Жалюзи, Межкомнатные двери, Окна, Остекление / отделка балконов и лоджий</t>
  </si>
  <si>
    <t>Заборы / Ограждения, Интерьерные лестницы / Ограждения, Кованые изделия</t>
  </si>
  <si>
    <t>Ленина, 12</t>
  </si>
  <si>
    <t>Отделочные материалы, Текстиль, Электротехника</t>
  </si>
  <si>
    <t>Обои, Портьерные ткани / Шторы, Светотехника</t>
  </si>
  <si>
    <t>Белгородская область</t>
  </si>
  <si>
    <t>Белгородсортсемовощ, сеть магазинов</t>
  </si>
  <si>
    <t>Белгород городской округ</t>
  </si>
  <si>
    <t>Белгород</t>
  </si>
  <si>
    <t>1-й Мичуринский переулок, 24</t>
  </si>
  <si>
    <t>7 (4722) 40‒24‒23</t>
  </si>
  <si>
    <t>agro@belsemena.ru</t>
  </si>
  <si>
    <t>http://belsemena.ru</t>
  </si>
  <si>
    <t>Керамические изделия, Садово-огородный инвентарь / техника, Семена / Посадочный материал, Средства защиты растений / Удобрения</t>
  </si>
  <si>
    <t>Автоматические ворота / шлагбаумы, Входные двери, Жалюзи, Окна, Рольставни</t>
  </si>
  <si>
    <t>Пн: c 10:00-13:00, Вт: c 10:00-13:00, Ср: c 10:00-13:00, Чт: c 10:00-13:00, Пт: c 10:00-13:00, Сб: c 10:00-13:00, Вс: выходной</t>
  </si>
  <si>
    <t>Продукты питания, Текстиль</t>
  </si>
  <si>
    <t>Брянская область</t>
  </si>
  <si>
    <t>Брянск городской округ</t>
  </si>
  <si>
    <t>Брянск</t>
  </si>
  <si>
    <t>Бежицкий район</t>
  </si>
  <si>
    <t>Брянский камвольный комбинат</t>
  </si>
  <si>
    <t>50 Армии, 1/1</t>
  </si>
  <si>
    <t>7 (4832) 52‒51‒99</t>
  </si>
  <si>
    <t>23@bkk32.ru, 77@bkk32.ru, bkk@bkk32.ru, info@bkk32.ru</t>
  </si>
  <si>
    <t>http://www.bkk32.ru</t>
  </si>
  <si>
    <t>Женская одежда, Мужская одежда, Ткани</t>
  </si>
  <si>
    <t>Пн: c 10:00-19:00, Вт: c 10:00-19:00, Ср: c 10:00-19:00, Чт: c 10:00-19:00, Пт: c 10:00-19:00, Сб: c 10:00-18:00, Вс: c 10:00-16:00</t>
  </si>
  <si>
    <t>Пн: c 08:00-17:00, Вт: c 08:00-17:00, Ср: c 08:00-17:00, Чт: c 08:00-17:00, Пт: c 08:00-17:00, Сб: c 08:00-12:00, Вс: выходной</t>
  </si>
  <si>
    <t>Отделочные материалы, Предметы интерьера / экстерьера, Садово-хозяйственные товары, Тара / Упаковка</t>
  </si>
  <si>
    <t>Владимирская область</t>
  </si>
  <si>
    <t>Кенгуру, магазин товаров для дома, ремонта и сада</t>
  </si>
  <si>
    <t>8‒800‒100‒33‒12</t>
  </si>
  <si>
    <t>http://kenguru.ru</t>
  </si>
  <si>
    <t>Отделочные материалы, Предметы интерьера / экстерьера, Садово-хозяйственные товары, Строительные материалы / конструкции, Электротехника</t>
  </si>
  <si>
    <t>Гипсокартон / Комплектующие, Карнизы, Крепёжные изделия, Кровельные материалы, Лакокрасочные материалы, Обои, Отделочные материалы, Пиломатериалы / Лесоматериалы, Посуда, Светотехника, Стеновые панели, Строительные материалы, Сухие строительные смеси, Теплоизоляционные материалы, Хозяйственные товары</t>
  </si>
  <si>
    <t>https://facebook.com/kengurumag</t>
  </si>
  <si>
    <t>https://instagram.com/kenguru_mag</t>
  </si>
  <si>
    <t>https://vk.com/kengurumag</t>
  </si>
  <si>
    <t>https://ok.ru/kengurumag</t>
  </si>
  <si>
    <t>Владимир городской округ</t>
  </si>
  <si>
    <t>Владимир</t>
  </si>
  <si>
    <t>АЛЬФАТОР ГРУПП, производственно-торговая компания</t>
  </si>
  <si>
    <t>Фрунзенский район</t>
  </si>
  <si>
    <t>Большая Нижегородская, 71</t>
  </si>
  <si>
    <t>7 (4922) 32‒51‒27, 7 (4922) 37‒90‒73, 7‒903‒647‒60‒47</t>
  </si>
  <si>
    <t>7‒903‒647‒60‒47</t>
  </si>
  <si>
    <t>alfator@inbox.ru, info@alurus.ru</t>
  </si>
  <si>
    <t>http://alurus.ru</t>
  </si>
  <si>
    <t>Металлы, Охрана / Безопасность, Предметы интерьера / экстерьера, Промышленное оборудование, Строительные материалы / конструкции</t>
  </si>
  <si>
    <t>Автоматические ворота / шлагбаумы, Жалюзи, Заборы / Ограждения, Металлоизделия, Рольставни, Системы безопасности и охраны, Техника для склада / Вспомогательные устройства</t>
  </si>
  <si>
    <t>ТМК, многопрофильная компания</t>
  </si>
  <si>
    <t>7‒958‒100‒45‒16</t>
  </si>
  <si>
    <t>Входные двери, Детская мебель, Жалюзи, Изготовление мебели под заказ, Корпусная мебель, Мебель для кухни, Межкомнатные двери, Натяжные потолки, Окна, Остекление / отделка балконов и лоджий</t>
  </si>
  <si>
    <t>Заборы / Ограждения, Кованые изделия, Металлоизделия</t>
  </si>
  <si>
    <t>Материалы для производства мебели, Текстиль, Художественные изделия / материалы</t>
  </si>
  <si>
    <t>Мебельные ткани, Постельные принадлежности / Текстиль для дома, Художественные товары</t>
  </si>
  <si>
    <t>Пн: c 09:00-20:00, Вт: c 09:00-20:00, Ср: c 09:00-20:00, Чт: c 09:00-20:00, Пт: c 09:00-20:00, Сб: c 10:00-19:00, Вс: c 10:00-19:00</t>
  </si>
  <si>
    <t>Отделочные материалы, Предметы интерьера / экстерьера, Садово-хозяйственные товары, Строительные материалы / конструкции</t>
  </si>
  <si>
    <t>Волгоградская область</t>
  </si>
  <si>
    <t>Норма, монтажная компания</t>
  </si>
  <si>
    <t>Волгоград городской округ</t>
  </si>
  <si>
    <t>Волгоград</t>
  </si>
  <si>
    <t>Краснооктябрьский район</t>
  </si>
  <si>
    <t>4 Связистов, 15н</t>
  </si>
  <si>
    <t>7 (8442) 73‒46‒44</t>
  </si>
  <si>
    <t>7‒902‒313‒86‒32</t>
  </si>
  <si>
    <t>mail@t-krovlya.ru</t>
  </si>
  <si>
    <t>http://krovlyamontazh.ru</t>
  </si>
  <si>
    <t>Кованые изделия, Кровельные работы, Ремонт / установка сантехнического оборудования, Фасадные работы</t>
  </si>
  <si>
    <t>https://facebook.com/tkrovlya</t>
  </si>
  <si>
    <t>https://instagram.com/tkrovlya</t>
  </si>
  <si>
    <t>https://vk.com/t_krovlya</t>
  </si>
  <si>
    <t>Дзержинский район</t>
  </si>
  <si>
    <t>Пн: c 09:00-19:00, Вт: c 09:00-19:00, Ср: c 09:00-19:00, Чт: c 09:00-19:00, Пт: c 09:00-19:00, Сб: c 10:00-18:00, Вс: выходной</t>
  </si>
  <si>
    <t>Доставка цветов, Керамические изделия, Семена / Посадочный материал, Услуги праздничного оформления, Цветы</t>
  </si>
  <si>
    <t>Пн: c 10:00-17:00, Вт: c 10:00-17:00, Ср: c 10:00-17:00, Чт: c 10:00-17:00, Пт: c 10:00-17:00, Сб: выходной, Вс: выходной. по предварительной записи: пн-пт</t>
  </si>
  <si>
    <t>Пн: c 09:00-20:00, Вт: c 09:00-20:00, Ср: c 09:00-20:00, Чт: c 09:00-20:00, Пт: c 09:00-20:00, Сб: c 10:00-20:00, Вс: c 10:00-20:00</t>
  </si>
  <si>
    <t>Детские товары, Издательское дело / Полиграфия, Книги / Канцелярия, Спецмагазины, Текстиль</t>
  </si>
  <si>
    <t>Пн: c 09:00-19:00, Вт: c 09:00-19:00, Ср: c 09:00-19:00, Чт: c 09:00-19:00, Пт: c 09:00-19:00, Сб: c 09:00-13:00, Вс: выходной</t>
  </si>
  <si>
    <t>Пн: c 09:00-12:00, Вт: c 09:00-12:00, Ср: c 09:00-12:00, Чт: c 09:00-12:00, Пт: c 09:00-12:00, Сб: c 09:00-12:00, Вс: выходной</t>
  </si>
  <si>
    <t>Вологодская область</t>
  </si>
  <si>
    <t>Аладдин, торговый центр</t>
  </si>
  <si>
    <t>Вологда городской округ</t>
  </si>
  <si>
    <t>Вологда</t>
  </si>
  <si>
    <t>Конева, 1</t>
  </si>
  <si>
    <t>7 (8172) 73‒50‒47, 7 (8172) 73‒55‒55</t>
  </si>
  <si>
    <t>aladdin.80@mail.ru</t>
  </si>
  <si>
    <t>http://xn--35-6kcaua2auw.xn--p1ai</t>
  </si>
  <si>
    <t>Карнизы, Ковры, Напольные покрытия / Комплектующие, Портьерные ткани / Шторы</t>
  </si>
  <si>
    <t>https://instagram.com/aladdin_store35</t>
  </si>
  <si>
    <t>https://vk.com/tc_aladdin</t>
  </si>
  <si>
    <t>https://ok.ru/group/57226776608782</t>
  </si>
  <si>
    <t>Автоматические ворота / шлагбаумы, Входные двери, Жалюзи, Окна, Остекление / отделка балконов и лоджий</t>
  </si>
  <si>
    <t>Ленина, 58</t>
  </si>
  <si>
    <t>Октябрьский проспект, 39</t>
  </si>
  <si>
    <t>Воронежская область</t>
  </si>
  <si>
    <t>Шарман, магазин фурнитуры</t>
  </si>
  <si>
    <t>Воронеж городской округ</t>
  </si>
  <si>
    <t>Воронеж</t>
  </si>
  <si>
    <t>Плехановская, 42</t>
  </si>
  <si>
    <t>7 (473) 259‒37‒77, 7 (473) 259‒74‒33</t>
  </si>
  <si>
    <t>sharman-vrn@mail.ru</t>
  </si>
  <si>
    <t>http://sharman-vrn.ru</t>
  </si>
  <si>
    <t>Климатическое оборудование, Материалы для производства мебели, Отделочные материалы, Предметы интерьера / экстерьера, Торговое оборудование</t>
  </si>
  <si>
    <t>Вентиляционное / тепловое оборудование, Интерьерные лестницы / Ограждения, Лакокрасочные материалы, Мебельная фурнитура, Торгово-выставочное оборудование</t>
  </si>
  <si>
    <t>Еврейская автономная область</t>
  </si>
  <si>
    <t>Биробиджан городской округ</t>
  </si>
  <si>
    <t>Биробиджан</t>
  </si>
  <si>
    <t>Академия Интерьера, магазин</t>
  </si>
  <si>
    <t>Димитрова, 3</t>
  </si>
  <si>
    <t>7 (42622) 2‒60‒36</t>
  </si>
  <si>
    <t>academy-interior.dv@yandex.ru</t>
  </si>
  <si>
    <t>http://ai79.ru</t>
  </si>
  <si>
    <t>Карнизы, Межкомнатные двери, Напольные покрытия / Комплектующие, Портьерные ткани / Шторы, Светотехника</t>
  </si>
  <si>
    <t>Пн: c 10:00-19:00, Вт: c 10:00-19:00, Ср: c 10:00-19:00, Чт: c 10:00-19:00, Пт: c 10:00-19:00, Сб: c 10:00-16:00, Вс: c 11:00-16:00</t>
  </si>
  <si>
    <t>Забайкальский край</t>
  </si>
  <si>
    <t>Чита городской округ</t>
  </si>
  <si>
    <t>Чита</t>
  </si>
  <si>
    <t>Ингодинский район</t>
  </si>
  <si>
    <t>Интеро, торгово-монтажная компания</t>
  </si>
  <si>
    <t>Красноярская, 32а к2</t>
  </si>
  <si>
    <t>7 (3022) 391‒861, 7‒914‒464‒72‒41, 7‒924‒386‒73‒60</t>
  </si>
  <si>
    <t>7‒924‒386‒73‒60</t>
  </si>
  <si>
    <t>info@intero.su</t>
  </si>
  <si>
    <t>http://intero.su</t>
  </si>
  <si>
    <t>Интерьерные лестницы / Ограждения, Рольставни, Светопрозрачные конструкции, Системы перегородок, Стекло / Зеркала</t>
  </si>
  <si>
    <t>+79243867360, 79243867360</t>
  </si>
  <si>
    <t>viber://contact/?number=79243867360</t>
  </si>
  <si>
    <t>https://instagram.com/intero.company</t>
  </si>
  <si>
    <t>Ивановская область</t>
  </si>
  <si>
    <t>Иваново городской округ</t>
  </si>
  <si>
    <t>Иваново</t>
  </si>
  <si>
    <t>Dekortex, сеть магазинов гобелена</t>
  </si>
  <si>
    <t>Тимирязева, 1 ст2</t>
  </si>
  <si>
    <t>7‒910‒982‒10‒22</t>
  </si>
  <si>
    <t>laro@bk.ru, office@dekortex.ru, order@megashopper.ru, support@tiu.ru</t>
  </si>
  <si>
    <t>http://dekortex.ru, http://dex-tekstil.ru</t>
  </si>
  <si>
    <t>+79807344064, 79807344064</t>
  </si>
  <si>
    <t>Металлы, Отделочные материалы, Предметы интерьера / экстерьера, Сантехническое оборудование, Строительные материалы / конструкции</t>
  </si>
  <si>
    <t>Иркутская область</t>
  </si>
  <si>
    <t>Ангарский городской округ</t>
  </si>
  <si>
    <t>Ангарск</t>
  </si>
  <si>
    <t>Окна Пластик, торгово-монтажная компания</t>
  </si>
  <si>
    <t>10-й микрорайон, 46</t>
  </si>
  <si>
    <t>7 (3955) 672‒000</t>
  </si>
  <si>
    <t>7‒902‒766‒47‒00, 7‒9025‒792‒700</t>
  </si>
  <si>
    <t>plastek78angarsk@mail.ru</t>
  </si>
  <si>
    <t>http://plastek38.ru</t>
  </si>
  <si>
    <t>https://instagram.com/plastekangarsk</t>
  </si>
  <si>
    <t>Пн: c 10:00-13:00, Вт: c 10:00-13:00, Ср: c 10:00-13:00, Чт: c 10:00-13:00, Пт: c 10:00-13:00, Сб: c 11:00-14:00, Вс: выходной</t>
  </si>
  <si>
    <t>Центральный округ</t>
  </si>
  <si>
    <t>Спортивные товары, Текстиль, Торговое оборудование</t>
  </si>
  <si>
    <t>Кабардино-Балкарская Республика</t>
  </si>
  <si>
    <t>Республика Северная Осетия — Алания</t>
  </si>
  <si>
    <t>Нальчик городской округ</t>
  </si>
  <si>
    <t>Нальчик</t>
  </si>
  <si>
    <t>Юг-Комфорт, компания</t>
  </si>
  <si>
    <t>Идарова, 68а</t>
  </si>
  <si>
    <t>7 (8662) 75‒05‒75</t>
  </si>
  <si>
    <t>7‒928‒084‒50‒90</t>
  </si>
  <si>
    <t>ugcomfort@yandex.ru</t>
  </si>
  <si>
    <t>http://ugcomfort.ru</t>
  </si>
  <si>
    <t>Автоматические ворота / шлагбаумы, Входные двери, Окна, Рольставни, Фасадные материалы / конструкции</t>
  </si>
  <si>
    <t>https://instagram.com/ugcomfort</t>
  </si>
  <si>
    <t>Калининградская область</t>
  </si>
  <si>
    <t>Балтийский городской округ</t>
  </si>
  <si>
    <t>Балтийск</t>
  </si>
  <si>
    <t>Егорова, 10</t>
  </si>
  <si>
    <t>Poza, салон дамской одежды и белья</t>
  </si>
  <si>
    <t>7‒911‒474‒16‒05</t>
  </si>
  <si>
    <t>model_valeriya@mail.ru</t>
  </si>
  <si>
    <t>https://instagram.com/poza.spar39</t>
  </si>
  <si>
    <t>https://vk.com/bbstudiokaliningrad</t>
  </si>
  <si>
    <t>Сварог, производственная компания</t>
  </si>
  <si>
    <t>Калужская область</t>
  </si>
  <si>
    <t>Боровский район</t>
  </si>
  <si>
    <t>Балабаново</t>
  </si>
  <si>
    <t>Кузня Гефеста, мастерская кованых изделий</t>
  </si>
  <si>
    <t>8‒800‒200‒42‒38</t>
  </si>
  <si>
    <t>7‒903‒810‒82‒51</t>
  </si>
  <si>
    <t>gareinich@gmail.com, info@k-gefest.ru</t>
  </si>
  <si>
    <t>http://k-gefest.ru</t>
  </si>
  <si>
    <t>https://instagram.com/eshenkov</t>
  </si>
  <si>
    <t>https://vk.com/m.gefest_k</t>
  </si>
  <si>
    <t>https://ok.ru/poizgotovl</t>
  </si>
  <si>
    <t>Киров</t>
  </si>
  <si>
    <t>Пн: c 09:00-14:00, Вт: c 09:00-14:00, Ср: c 09:00-14:00, Чт: c 09:00-14:00, Пт: c 09:00-14:00, Сб: c 09:00-14:00, Вс: выходной</t>
  </si>
  <si>
    <t>Камчатский край</t>
  </si>
  <si>
    <t>Елизовский район</t>
  </si>
  <si>
    <t>Елизово</t>
  </si>
  <si>
    <t>Сакура, сеть цветочных салонов</t>
  </si>
  <si>
    <t>Виталия Кручины, 13Б</t>
  </si>
  <si>
    <t>7 (4152) 345‒006</t>
  </si>
  <si>
    <t>7‒909‒833‒59‒72</t>
  </si>
  <si>
    <t>info@flowerskam.ru, sakura01@rambler.ru, support@beget.com</t>
  </si>
  <si>
    <t>http://flowerskam.ru</t>
  </si>
  <si>
    <t>https://instagram.com/sakura_kamchatka</t>
  </si>
  <si>
    <t>https://vk.com/sakurakamru</t>
  </si>
  <si>
    <t>МПК, производственная компания</t>
  </si>
  <si>
    <t>Карачаево-Черкесская Республика</t>
  </si>
  <si>
    <t>Абазинский район</t>
  </si>
  <si>
    <t>аул Псыж</t>
  </si>
  <si>
    <t>7‒909‒499‒51‒15</t>
  </si>
  <si>
    <t>aps06@mail.ru</t>
  </si>
  <si>
    <t>Интерьерные лестницы / Ограждения, Натяжные потолки, Окна, Ремонт / отделка помещений</t>
  </si>
  <si>
    <t>Кемеровская область — Кузбасс</t>
  </si>
  <si>
    <t>Беловский городской округ</t>
  </si>
  <si>
    <t>Белово</t>
  </si>
  <si>
    <t>СистемыВО, магазин</t>
  </si>
  <si>
    <t>Коммунистическая, 18</t>
  </si>
  <si>
    <t>7 (38452) 2‒30‒84</t>
  </si>
  <si>
    <t>t.k.sibir-energo@mail.ru</t>
  </si>
  <si>
    <t>Инструмент, Предметы интерьера / экстерьера, Сантехническое оборудование</t>
  </si>
  <si>
    <t>Бензоинструмент, Печи / Камины, Сантехника / Санфаянс, Системы отопления / водоснабжения / канализации, Электроинструмент</t>
  </si>
  <si>
    <t>Пн: c 08:00-21:00, Вт: c 08:00-21:00, Ср: c 08:00-21:00, Чт: c 08:00-21:00, Пт: c 08:00-21:00, Сб: c 08:00-21:00, Вс: c 09:00-20:00</t>
  </si>
  <si>
    <t>Ампир, компания</t>
  </si>
  <si>
    <t>Кировская область</t>
  </si>
  <si>
    <t>Киров городской округ</t>
  </si>
  <si>
    <t>Бастион, производственно-коммерческая фирма</t>
  </si>
  <si>
    <t>Ленина, 2 к В</t>
  </si>
  <si>
    <t>7 (8332) 212‒213</t>
  </si>
  <si>
    <t>pkf.bastion@mail.ru</t>
  </si>
  <si>
    <t>http://xn----7sbbdc4b9acafprif.xn--p1ai</t>
  </si>
  <si>
    <t>Автоматические ворота / шлагбаумы, Автоматические двери, Заборы / Ограждения, Рольставни, Системы перегородок</t>
  </si>
  <si>
    <t>viber://contact/?number=79229109418</t>
  </si>
  <si>
    <t>Костромская область</t>
  </si>
  <si>
    <t>АЮшки, компания</t>
  </si>
  <si>
    <t>Кострома городской округ</t>
  </si>
  <si>
    <t>Кострома</t>
  </si>
  <si>
    <t>7‒905‒153‒82‒77, 7‒920‒385‒70‒01</t>
  </si>
  <si>
    <t>info@ayushki.ru</t>
  </si>
  <si>
    <t>http://xn--80aqfrf4cc8b.xn--p1ai</t>
  </si>
  <si>
    <t>79051538277, 79159158608, 79203857001</t>
  </si>
  <si>
    <t>Краснодарский край</t>
  </si>
  <si>
    <t>Абинский район</t>
  </si>
  <si>
    <t>Абинск</t>
  </si>
  <si>
    <t>Anka, магазин интерьерных тканей</t>
  </si>
  <si>
    <t>Советов, 19г</t>
  </si>
  <si>
    <t>7‒988‒310‒58‒69</t>
  </si>
  <si>
    <t>anka.tkani.krd@yandex.ru, markintex@mail.ru</t>
  </si>
  <si>
    <t>http://anka-krasnodar.ru</t>
  </si>
  <si>
    <t>https://instagram.com/shtory_abinsk</t>
  </si>
  <si>
    <t>https://vk.com/ankakrasnodar</t>
  </si>
  <si>
    <t>Жалюзи, Межкомнатные двери, Окна</t>
  </si>
  <si>
    <t>Калининский район</t>
  </si>
  <si>
    <t>Пн: c 08:00-17:00, Вт: c 08:00-17:00, Ср: c 08:00-17:00, Чт: c 08:00-17:00, Пт: c 08:00-17:00, Сб: выходной, Вс: c 08:00-17:00</t>
  </si>
  <si>
    <t>Южный район</t>
  </si>
  <si>
    <t>Горизонт, компания</t>
  </si>
  <si>
    <t>Ковры, Напольные покрытия / Комплектующие, Резиновые покрытия / Комплектующие</t>
  </si>
  <si>
    <t>AURA, торгово-монтажная компания</t>
  </si>
  <si>
    <t>Красноярский край</t>
  </si>
  <si>
    <t>Ачинск городской округ</t>
  </si>
  <si>
    <t>Ачинск</t>
  </si>
  <si>
    <t>Юго-Восточный микрорайон, 65</t>
  </si>
  <si>
    <t>7‒923‒344‒48‒88, 7‒999‒313‒23‒33</t>
  </si>
  <si>
    <t>aura-achinsk@yandex.ru</t>
  </si>
  <si>
    <t>http://24aura.ru</t>
  </si>
  <si>
    <t>+79233444888, +79993132333</t>
  </si>
  <si>
    <t>viber://contact/?number=79233444888, viber://contact/?number=79993132333</t>
  </si>
  <si>
    <t>https://instagram.com/potolki_aura_achinsk</t>
  </si>
  <si>
    <t>https://vk.com/aura9233444888</t>
  </si>
  <si>
    <t>Входные двери, Интерьерные лестницы / Ограждения, Комплектующие для дверей, Межкомнатные двери, Окна</t>
  </si>
  <si>
    <t>Гидроизоляционные материалы, Заборы / Ограждения, Звукоизоляционные материалы, Крепёжные изделия, Кровельные материалы, Материалы для дорожного строительства, Отделочные материалы, Системы водоотведения, Строительные материалы, Теплоизоляционные материалы, Укрывной материал, Фасадные материалы / конструкции, Чердачные лестницы</t>
  </si>
  <si>
    <t>Ленина, 112</t>
  </si>
  <si>
    <t>проспект Мира, 18</t>
  </si>
  <si>
    <t>Строителей, 31</t>
  </si>
  <si>
    <t>Курганская область</t>
  </si>
  <si>
    <t>Курган городской округ</t>
  </si>
  <si>
    <t>Курган</t>
  </si>
  <si>
    <t>Мастер-Жалюзи, торгово-монтажная фирма</t>
  </si>
  <si>
    <t>Володарского, 35</t>
  </si>
  <si>
    <t>7 (3522) 46‒37‒71</t>
  </si>
  <si>
    <t>7‒908‒834‒24‒20, 7‒912‒978‒22‒37</t>
  </si>
  <si>
    <t>45master@rambler.ru</t>
  </si>
  <si>
    <t>http://www.foroom.ru, http://zhaluzi-kurgan.ru</t>
  </si>
  <si>
    <t>Курская область</t>
  </si>
  <si>
    <t>Курск городской округ</t>
  </si>
  <si>
    <t>Курск</t>
  </si>
  <si>
    <t>АлюмСтрой, торгово-производственная компания</t>
  </si>
  <si>
    <t>Карла Маркса, 14а</t>
  </si>
  <si>
    <t>7 (4712) 58‒51‒66, 7 (4712) 58‒51‒67</t>
  </si>
  <si>
    <t>7‒920‒732‒12‒01</t>
  </si>
  <si>
    <t>alumstroi-kursk@yandex.ru</t>
  </si>
  <si>
    <t>http://www.alumstroi.com</t>
  </si>
  <si>
    <t>Автоматические ворота / шлагбаумы, Металлоконструкции для строительства зданий / сооружений, Остекление / отделка балконов и лоджий, Полимерная порошковая окраска, Рольставни</t>
  </si>
  <si>
    <t>Венеция Стоун</t>
  </si>
  <si>
    <t>Ленинградская область</t>
  </si>
  <si>
    <t>Всеволожский муниципальный район</t>
  </si>
  <si>
    <t>д. Корабсельки</t>
  </si>
  <si>
    <t>Карагандинская, 1</t>
  </si>
  <si>
    <t>7 (812) 313‒14‒14, 8‒800‒100‒58‒88</t>
  </si>
  <si>
    <t>7‒921‒383‒82‒87</t>
  </si>
  <si>
    <t>ekb@veneziastone.com, kzn@veneziastone.com, market@veneziastone.com, msk@veneziastone.com, spb@veneziastone.com</t>
  </si>
  <si>
    <t>http://www.veneziastone.com</t>
  </si>
  <si>
    <t>Изделия из камня для помещений, Интерьерные лестницы / Ограждения, Облицовочный камень, Тротуарная плитка, Фасадные материалы / конструкции</t>
  </si>
  <si>
    <t>Пн: c 09:00-18:00, Вт: c 09:00-18:00, Ср: c 09:00-18:00, Чт: c 09:00-18:00, Пт: c 09:00-18:00, Сб: c 11:00-16:00, Вс: выходной</t>
  </si>
  <si>
    <t>https://t.me/veneziastonespb</t>
  </si>
  <si>
    <t>https://facebook.com/veneziastone</t>
  </si>
  <si>
    <t>https://instagram.com/venezia.stone.company</t>
  </si>
  <si>
    <t>https://vk.com/venezia.stone</t>
  </si>
  <si>
    <t>https://youtube.com/VeneziaStoneCompany</t>
  </si>
  <si>
    <t>Санкт-Петербург</t>
  </si>
  <si>
    <t>Эксклюзив, мастерская ковки</t>
  </si>
  <si>
    <t>Октябрьская набережная, 31</t>
  </si>
  <si>
    <t>7‒911‒199‒80‒50</t>
  </si>
  <si>
    <t>e-kovka@mail.ru</t>
  </si>
  <si>
    <t>http://exclusive-kovka.ru/osnovnaya-stranitsa</t>
  </si>
  <si>
    <t>Aleksandria, салон штор</t>
  </si>
  <si>
    <t>Липецкая область</t>
  </si>
  <si>
    <t>Грязинский район</t>
  </si>
  <si>
    <t>с. Ярлуково</t>
  </si>
  <si>
    <t>Молодёжная, 4/1</t>
  </si>
  <si>
    <t>7‒906‒593‒77‒32</t>
  </si>
  <si>
    <t>as73_13@mail.ru</t>
  </si>
  <si>
    <t>https://instagram.com/aleksandria_salonatelie</t>
  </si>
  <si>
    <t>https://vk.com/aleksandria_salonatelie</t>
  </si>
  <si>
    <t>Магаданская область</t>
  </si>
  <si>
    <t>Магадан городской округ</t>
  </si>
  <si>
    <t>Магадан</t>
  </si>
  <si>
    <t>ЕвроПласт, компания</t>
  </si>
  <si>
    <t>улица Кольцевая, 7</t>
  </si>
  <si>
    <t>7 (4132) 68‒49‒76</t>
  </si>
  <si>
    <t>valenta-72@mail.ru</t>
  </si>
  <si>
    <t>http://ep49.ru</t>
  </si>
  <si>
    <t>Московская область</t>
  </si>
  <si>
    <t>Балашиха городской округ</t>
  </si>
  <si>
    <t>Балашиха</t>
  </si>
  <si>
    <t>Сортекс-Уют, производственно-оптовая компания</t>
  </si>
  <si>
    <t>Полевая, 3</t>
  </si>
  <si>
    <t>7 (4932) 59‒09‒81, 7 (495) 524‒40‒45</t>
  </si>
  <si>
    <t>arusetskiy@sortex-y.ru, sales@sortex-y.ru</t>
  </si>
  <si>
    <t>http://www.sortex-y.ru</t>
  </si>
  <si>
    <t>Москва</t>
  </si>
  <si>
    <t>Ленинский городской округ</t>
  </si>
  <si>
    <t>Hydrovent, компания</t>
  </si>
  <si>
    <t>Каширский двор, 1</t>
  </si>
  <si>
    <t>info@hydrovent.ru</t>
  </si>
  <si>
    <t>http://www.hydrovent.ru</t>
  </si>
  <si>
    <t>Вентиляционное / тепловое оборудование, Монтаж климатических систем, Печи / Камины</t>
  </si>
  <si>
    <t>Ленина, 9</t>
  </si>
  <si>
    <t>Мурманская область</t>
  </si>
  <si>
    <t>Апатиты городской округ</t>
  </si>
  <si>
    <t>Апатиты</t>
  </si>
  <si>
    <t>Ре-Монт, торговый дом</t>
  </si>
  <si>
    <t>Пригородная, 6</t>
  </si>
  <si>
    <t>7 (81555) 2‒02‒20</t>
  </si>
  <si>
    <t>50575@mail.ru</t>
  </si>
  <si>
    <t>Мебель, Отделочные материалы,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</si>
  <si>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Герметики / Клеи, Гидромассажное оборудование, Декоративные отделочные элементы и материалы, Жалюзи, Керамические изделия, Ковры, Лакокрасочные материалы, Напольные покрытия / Комплектующие, Обои, Печи / Камины, Постельные принадлежности / Текстиль для дома, Посуда, Садово-парковая мебель / Аксессуары, Сантехника / Санфаянс, Светотехника, Строительные материалы, Сухие строительные смеси, Хозяйственные товары, Электроустановочная продукция</t>
  </si>
  <si>
    <t>https://vk.com/remontmen</t>
  </si>
  <si>
    <t>Нижегородская область</t>
  </si>
  <si>
    <t>Арзамас городской округ</t>
  </si>
  <si>
    <t>Арзамас</t>
  </si>
  <si>
    <t>Кровля Арзамас, торговая компания</t>
  </si>
  <si>
    <t>9 Мая, 19</t>
  </si>
  <si>
    <t>7 (83147) 7‒73‒29</t>
  </si>
  <si>
    <t>7‒902‒300‒30‒98, 7‒930‒808‒46‒46</t>
  </si>
  <si>
    <t>legion_arz@list.ru</t>
  </si>
  <si>
    <t>http://krovlya-arzamas52.ru</t>
  </si>
  <si>
    <t>Гидроизоляционные материалы, Заборы / Ограждения, Кровельные материалы, Окна, Системы водоотведения, Строительные материалы, Сэндвич-панели, Теплоизоляционные материалы, Фасадные материалы / конструкции, Чердачные лестницы</t>
  </si>
  <si>
    <t>Карьерная, 1а</t>
  </si>
  <si>
    <t>Новгородская область</t>
  </si>
  <si>
    <t>Великий Новгород городской округ</t>
  </si>
  <si>
    <t>Великий Новгород</t>
  </si>
  <si>
    <t>Большая Санкт-Петербургская, 29/1</t>
  </si>
  <si>
    <t>kuznetsov.pavel.tmk@gmail.com, okna.tmk127@yandex.ru, oknatmk6@yandex.ru, timarov.tmk@gmail.com, titan-nov@yandex.ru</t>
  </si>
  <si>
    <t>http://novgorod.dveri-tmk.ru, http://velikij-novgorod.tmk-okna.ru, http://velikij-novgorod.tmk-potolok.ru</t>
  </si>
  <si>
    <t>https://vk.com/vntmk</t>
  </si>
  <si>
    <t>БАСТИОН, строительный центр</t>
  </si>
  <si>
    <t>Новосибирская область</t>
  </si>
  <si>
    <t>Бердск городской округ</t>
  </si>
  <si>
    <t>Бердск</t>
  </si>
  <si>
    <t>Промышленная, 2а</t>
  </si>
  <si>
    <t>7 (383) 207‒97‒47, 8‒800‒333‒51‒81</t>
  </si>
  <si>
    <t>info@poezdvpusan.ru, office@tdbastion.ru</t>
  </si>
  <si>
    <t>http://prokatinstrumentabastion.tilda.ws, http://tdbastion.ru</t>
  </si>
  <si>
    <t>Герметики / Клеи, Гипсокартон / Комплектующие, ДСП / ДВП / Фанера, Звукоизоляционные материалы, Кирпич, Крепёжные изделия, Кровельные материалы, Лакокрасочные материалы, Металлоизделия, Отделочные материалы, Печи / Камины, Пиломатериалы / Лесоматериалы, Погонажные изделия, Сантехника / Санфаянс, Системы отопления / водоснабжения / канализации, Строительные материалы, Сухие строительные смеси, Теплоизоляционные материалы, Чёрный металлопрокат</t>
  </si>
  <si>
    <t>https://facebook.com/bastionnsk</t>
  </si>
  <si>
    <t>https://instagram.com/scbastion</t>
  </si>
  <si>
    <t>https://vk.com/scbastionnsk</t>
  </si>
  <si>
    <t>Омская область</t>
  </si>
  <si>
    <t>Master, торгово-производственная компания</t>
  </si>
  <si>
    <t>Омск городской округ</t>
  </si>
  <si>
    <t>Омск</t>
  </si>
  <si>
    <t>Октябрьская, 127</t>
  </si>
  <si>
    <t>7 (3812) 38‒24‒18</t>
  </si>
  <si>
    <t>7‒903‒927‒24‒18</t>
  </si>
  <si>
    <t>master-omsk55@mail.ru, tt73-73@mail.ru</t>
  </si>
  <si>
    <t>http://votvorota.ru</t>
  </si>
  <si>
    <t>Оренбургская область</t>
  </si>
  <si>
    <t>Оренбург городской округ</t>
  </si>
  <si>
    <t>Оренбург</t>
  </si>
  <si>
    <t>АлюмтекС, производственно-торговая компания</t>
  </si>
  <si>
    <t>проезд Автоматики, 12</t>
  </si>
  <si>
    <t>7 (3532) 22‒94‒95</t>
  </si>
  <si>
    <t>alum2004@yandex.ru, alumtex@yandex.ru</t>
  </si>
  <si>
    <t>http://www.alumtex.ru</t>
  </si>
  <si>
    <t>Промышленный район</t>
  </si>
  <si>
    <t>Орловская область</t>
  </si>
  <si>
    <t>Орел городской округ</t>
  </si>
  <si>
    <t>Орел</t>
  </si>
  <si>
    <t>Двери из Твери, магазин дверей и комплектующих</t>
  </si>
  <si>
    <t>Курская 1-я, 88</t>
  </si>
  <si>
    <t>7 (4862) 48‒81‒49, 7 (4862) 73‒40‒26</t>
  </si>
  <si>
    <t>dverimigachev@mail.ru</t>
  </si>
  <si>
    <t>http://xn-----dlccghdnhbe2ghz.xn--p1ai</t>
  </si>
  <si>
    <t>Пензенская область</t>
  </si>
  <si>
    <t>Бессоновский район</t>
  </si>
  <si>
    <t>ХПК-Групп, торговая фирма</t>
  </si>
  <si>
    <t>с. Чемодановка</t>
  </si>
  <si>
    <t>Комсомольская, 11а</t>
  </si>
  <si>
    <t>7 (8412) 26‒28‒20, 7 (8412) 26‒28‒23, 7 (8412) 26‒28‒24, 7 (8412) 26‒28‒25</t>
  </si>
  <si>
    <t>7‒963‒101‒11‒94</t>
  </si>
  <si>
    <t>contacts@hpk-group.ru</t>
  </si>
  <si>
    <t>http://www.hpk-penza.ru</t>
  </si>
  <si>
    <t>Медицинские товары, Промышленное оборудование, Текстиль, Химия / Вторсырьё</t>
  </si>
  <si>
    <t>Лабораторные реактивы, Нетканые материалы, Оборудование для лабораторий, Промышленная химия / Химическое сырьё</t>
  </si>
  <si>
    <t>https://instagram.com/hpkgrupp</t>
  </si>
  <si>
    <t>Пермский край</t>
  </si>
  <si>
    <t>Березники городской округ</t>
  </si>
  <si>
    <t>Березники</t>
  </si>
  <si>
    <t>Скрепка, магазин</t>
  </si>
  <si>
    <t>Юбилейная, 87</t>
  </si>
  <si>
    <t>7 (3424) 25‒41‒48</t>
  </si>
  <si>
    <t>7‒992‒239‒33‒95</t>
  </si>
  <si>
    <t>skrepka2015s@yandex.ru</t>
  </si>
  <si>
    <t>Игрушки, Канцелярские товары / Учебные принадлежности, Копировальные услуги, Постельные принадлежности / Текстиль для дома, Товары для творчества и рукоделия</t>
  </si>
  <si>
    <t>https://vk.com/skrepka59</t>
  </si>
  <si>
    <t>Приморский край</t>
  </si>
  <si>
    <t>Экострой, производственная компания</t>
  </si>
  <si>
    <t>Артёмовский городской округ</t>
  </si>
  <si>
    <t>Артем</t>
  </si>
  <si>
    <t>Баумана, 11 ст5</t>
  </si>
  <si>
    <t>7 (42337) 7‒30‒80</t>
  </si>
  <si>
    <t>7‒902‒077‒30‒80, 7‒914‒670‒97‒64</t>
  </si>
  <si>
    <t>ecostroy-artem@yandex.ru</t>
  </si>
  <si>
    <t>http://ecostroy-artem.ru</t>
  </si>
  <si>
    <t>Входные двери, Жалюзи, Изготовление мебели под заказ, Корпусная мебель, Лакокрасочные материалы, Мебель для кухни, Межкомнатные двери, Окна, Остекление / отделка балконов и лоджий</t>
  </si>
  <si>
    <t>79020773080, 79146709764</t>
  </si>
  <si>
    <t>https://instagram.com/ecostroyartem</t>
  </si>
  <si>
    <t>Псковская область</t>
  </si>
  <si>
    <t>Алюминиевые конструкции, производственно-монтажная компания</t>
  </si>
  <si>
    <t>Псков городской округ</t>
  </si>
  <si>
    <t>Псков</t>
  </si>
  <si>
    <t>Центр район</t>
  </si>
  <si>
    <t>7 (8112) 73‒72‒73, 7 (8112) 73‒73‒41</t>
  </si>
  <si>
    <t>okno41@yandex.ru</t>
  </si>
  <si>
    <t>http://aluconpsk.ru</t>
  </si>
  <si>
    <t>Республика Адыгея</t>
  </si>
  <si>
    <t>Майкоп городской округ</t>
  </si>
  <si>
    <t>Майкоп</t>
  </si>
  <si>
    <t>Оконный центр Климат, компания</t>
  </si>
  <si>
    <t>Павлова, 35</t>
  </si>
  <si>
    <t>7‒928‒470‒70‒00, 7‒928‒470‒80‒87</t>
  </si>
  <si>
    <t>ok.centr01@mail.ru</t>
  </si>
  <si>
    <t>https://vk.com/ok_centr01</t>
  </si>
  <si>
    <t>Республика Алтай</t>
  </si>
  <si>
    <t>Горно-Алтайск городской округ</t>
  </si>
  <si>
    <t>Горно-Алтайск</t>
  </si>
  <si>
    <t>Барс, торговая компания</t>
  </si>
  <si>
    <t>проспект Коммунистический, 1/5 к1</t>
  </si>
  <si>
    <t>7 (38822) 6‒69‒34</t>
  </si>
  <si>
    <t>7‒913‒999‒96‒99</t>
  </si>
  <si>
    <t>dveri-gorny@mail.ru</t>
  </si>
  <si>
    <t>http://www.bars-04.ru</t>
  </si>
  <si>
    <t>https://instagram.com/bars_company_altay</t>
  </si>
  <si>
    <t>Республика Башкортостан</t>
  </si>
  <si>
    <t>Абзелиловский район</t>
  </si>
  <si>
    <t>ГУСЬПРОМ, торгово-производственная компания</t>
  </si>
  <si>
    <t>д. Красная Башкирия</t>
  </si>
  <si>
    <t>7‒950‒749‒21‒79</t>
  </si>
  <si>
    <t>14370afcdc17429f9e418d5ffbd0334a@sentry.wixpress.com, uraldam@mail.ru, wixofday@wix.com</t>
  </si>
  <si>
    <t>http://uraldam.wix.com/domashniegusi1</t>
  </si>
  <si>
    <t>Мясо птицы / Полуфабрикаты, Постельные принадлежности / Текстиль для дома</t>
  </si>
  <si>
    <t>Искож, производственная компания</t>
  </si>
  <si>
    <t>Республика Бурятия</t>
  </si>
  <si>
    <t>Кяхтинский район</t>
  </si>
  <si>
    <t>Кяхта</t>
  </si>
  <si>
    <t>Машторг, торговая компания</t>
  </si>
  <si>
    <t>улица Крупской, 38</t>
  </si>
  <si>
    <t>sale@mashtorg.info</t>
  </si>
  <si>
    <t>http://xn--80agzjkk5b.xn--p1ai</t>
  </si>
  <si>
    <t>Инструмент, Климатическое оборудование, Отделочные материалы, Охрана / Безопасность, Предметы интерьера / экстерьера, Промышленное оборудование, Садово-хозяйственные товары, Сантехническое оборудование, Строительные / монтажные работы, Электротехника</t>
  </si>
  <si>
    <t>Биотопливо, Замки / Скобяные изделия, Котельное оборудование / Котлы, Крепёжные изделия, Лакокрасочные материалы, Насосное оборудование, Оборудование для очистки воды, Обслуживание внутренних систем отопления / водоснабжения / канализации, Печи / Камины, Продажа / установка тёплых полов, Противопожарное оборудование / инвентарь, Садово-огородный инвентарь / техника, Сантехника / Санфаянс, Сварочное оборудование, Светотехника, Системы отопления / водоснабжения / канализации, Электроинструмент, Электротехническая продукция</t>
  </si>
  <si>
    <t>https://vk.com/mashtorg03</t>
  </si>
  <si>
    <t>Республика Дагестан</t>
  </si>
  <si>
    <t>Пн: c 09:00-19:00, Вт: c 09:00-19:00, Ср: c 09:00-19:00, Чт: c 09:00-19:00, Пт: выходной, Сб: c 09:00-19:00, Вс: c 09:00-19:00</t>
  </si>
  <si>
    <t>Дербент городской округ</t>
  </si>
  <si>
    <t>Дербент</t>
  </si>
  <si>
    <t>Exclusive, торговый дом</t>
  </si>
  <si>
    <t>Гагарина, 33Б/6</t>
  </si>
  <si>
    <t>7‒903‒469‒66‒03, 7‒965‒485‒46‒03, 7‒965‒761‒00‒00</t>
  </si>
  <si>
    <t>oboi_mutaev@mail.ru</t>
  </si>
  <si>
    <t>https://instagram.com/oboi_derbent_exclusive, https://instagram.com/oboi_exclusive05</t>
  </si>
  <si>
    <t>Республика Ингушетия</t>
  </si>
  <si>
    <t>Ing Decor, компания</t>
  </si>
  <si>
    <t>Назрань городской округ</t>
  </si>
  <si>
    <t>Назрань</t>
  </si>
  <si>
    <t>Солнечная, 20</t>
  </si>
  <si>
    <t>7‒928‒735‒90‒76, 7‒969‒811‒10‒55, 7‒988‒822‒90‒76</t>
  </si>
  <si>
    <t>par007@rambler.ru</t>
  </si>
  <si>
    <t>http://ing-decor.ru, http://nazran.alutech.ru</t>
  </si>
  <si>
    <t>79287359076, 79888229076</t>
  </si>
  <si>
    <t>https://instagram.com/ingdecor_</t>
  </si>
  <si>
    <t>Республика Калмыкия</t>
  </si>
  <si>
    <t>Элиста городской округ</t>
  </si>
  <si>
    <t>Элиста</t>
  </si>
  <si>
    <t>Губаревича, 5</t>
  </si>
  <si>
    <t>7 (84722) 3‒75‒76, 8‒800‒200‒16‒30</t>
  </si>
  <si>
    <t>7‒917‒684‒75‒76</t>
  </si>
  <si>
    <t>dostavka@okna-brig.ru</t>
  </si>
  <si>
    <t>Республика Карелия</t>
  </si>
  <si>
    <t>OZON, фэшн-проект</t>
  </si>
  <si>
    <t>Петрозаводский городской округ</t>
  </si>
  <si>
    <t>Петрозаводск</t>
  </si>
  <si>
    <t>Голиковка район</t>
  </si>
  <si>
    <t>улица Калинина, 51а</t>
  </si>
  <si>
    <t>7 (8142) 26‒33‒10, 7 (8142) 63‒33‒10</t>
  </si>
  <si>
    <t>ozon@sampo.ru, ozonptz2013@yandex.ru</t>
  </si>
  <si>
    <t>http://ozonrk.ru</t>
  </si>
  <si>
    <t>Ателье швейные, Карнизы, Портьерные ткани / Шторы, Спецодежда / Средства индивидуальной защиты, Услуги вышивки</t>
  </si>
  <si>
    <t>Республика Коми</t>
  </si>
  <si>
    <t>VIP ОКНА, торгово-сервисная компания</t>
  </si>
  <si>
    <t>Сыктывкар городской округ</t>
  </si>
  <si>
    <t>Сыктывкар</t>
  </si>
  <si>
    <t>Первомайская улица, 72</t>
  </si>
  <si>
    <t>7 (8212) 566‒049, 7 (8212) 566‒480</t>
  </si>
  <si>
    <t>zebrakomi@yandex.ru</t>
  </si>
  <si>
    <t>http://xn--11-6kcxggt6m.xn--p1ai</t>
  </si>
  <si>
    <t>Республика Крым</t>
  </si>
  <si>
    <t>Евпатория городской округ</t>
  </si>
  <si>
    <t>Евпатория</t>
  </si>
  <si>
    <t>WDS, салон окон и дверей</t>
  </si>
  <si>
    <t>проспект Победы, 4</t>
  </si>
  <si>
    <t>7 (36569) 2‒39‒98, 7‒978‒752‒41‒06</t>
  </si>
  <si>
    <t>golub.sergey@vikonda.ua</t>
  </si>
  <si>
    <t>http://bastion-evp.ru, http://vikonda.ua</t>
  </si>
  <si>
    <t>Республика Марий Эл</t>
  </si>
  <si>
    <t>Волжск городской округ</t>
  </si>
  <si>
    <t>Волжск</t>
  </si>
  <si>
    <t>АЛЬМА, сеть салонов окон и дверей</t>
  </si>
  <si>
    <t>7‒962‒590‒06‒69</t>
  </si>
  <si>
    <t>salonokon-zd@mail.ru, salonokonzd@mail.ru</t>
  </si>
  <si>
    <t>http://xn----7sba7bf0ao9e.xn--p1ai</t>
  </si>
  <si>
    <t>https://instagram.com/oknadverialma</t>
  </si>
  <si>
    <t>https://vk.com/salonoknadverizd</t>
  </si>
  <si>
    <t>Волжский район</t>
  </si>
  <si>
    <t>Республика Мордовия</t>
  </si>
  <si>
    <t>Еврокомплект, торгово-монтажная компания</t>
  </si>
  <si>
    <t>Рузаевский район</t>
  </si>
  <si>
    <t>Рузаевка</t>
  </si>
  <si>
    <t>бульвар Горшкова, 3</t>
  </si>
  <si>
    <t>7 (8342) 31‒15‒64, 7 (83451) 4‒51‒51</t>
  </si>
  <si>
    <t>7‒960‒335‒15‒64</t>
  </si>
  <si>
    <t>oknograd13.ruz@yandex.ru</t>
  </si>
  <si>
    <t>http://oknograd-13.ru</t>
  </si>
  <si>
    <t>Пн: c 08:45-17:30, Вт: c 08:45-17:30, Ср: c 08:45-17:30, Чт: c 08:45-17:30, Пт: c 08:45-17:30, Сб: выходной, Вс: выходной</t>
  </si>
  <si>
    <t>https://youtube.com/channel/UCi_iaZ3SCxqoe73mwIsOZUw</t>
  </si>
  <si>
    <t>Республика Саха (Якутия)</t>
  </si>
  <si>
    <t>Мегино-Кангаласский район</t>
  </si>
  <si>
    <t>пгт Нижний Бестях</t>
  </si>
  <si>
    <t>ОлИмП-Мебель, оптово-розничный магазин</t>
  </si>
  <si>
    <t>7‒914‒222‒04‒46</t>
  </si>
  <si>
    <t>olimpmebel.nb@mail.ru, olimpmebel.yakutsk@mail.ru, sales@demostore.ru</t>
  </si>
  <si>
    <t>http://olimpmebel.com</t>
  </si>
  <si>
    <t>Детская мебель, Корпусная мебель, Матрасы, Мебель для кухни, Мебель для учебных и дошкольных учреждений, Металлическая мебель для помещений, Мягкая мебель, Офисная мебель, Печи / Камины</t>
  </si>
  <si>
    <t>79142220446, 79142747660, 79142747666</t>
  </si>
  <si>
    <t>https://instagram.com/olymp_mebel_ykt</t>
  </si>
  <si>
    <t>Версаль Декор, магазин</t>
  </si>
  <si>
    <t>Владикавказ городской округ</t>
  </si>
  <si>
    <t>Владикавказ</t>
  </si>
  <si>
    <t>Августовских Событий, 2</t>
  </si>
  <si>
    <t>7 (8672) 40‒51‒44, 7 (8672) 44‒31‒59</t>
  </si>
  <si>
    <t>ivanov5457@gmail.com</t>
  </si>
  <si>
    <t>http://www.versal-decor.ru</t>
  </si>
  <si>
    <t>https://instagram.com/versal_dekor</t>
  </si>
  <si>
    <t>Республика Татарстан</t>
  </si>
  <si>
    <t>Альметьевский район</t>
  </si>
  <si>
    <t>Альметьевск</t>
  </si>
  <si>
    <t>Звездное небо, компания</t>
  </si>
  <si>
    <t>7‒917‒917‒30‒22</t>
  </si>
  <si>
    <t>yackubov.anvar@yandex.ru</t>
  </si>
  <si>
    <t>http://zvezdnoenebo.2gis.biz</t>
  </si>
  <si>
    <t>Жалюзи, Межкомнатные двери, Натяжные потолки, Окна, Ремонт / отделка помещений</t>
  </si>
  <si>
    <t>https://instagram.com/zv.nebo</t>
  </si>
  <si>
    <t>https://vk.com/id174580830</t>
  </si>
  <si>
    <t>Республика Тыва</t>
  </si>
  <si>
    <t>Кызыл городской округ</t>
  </si>
  <si>
    <t>Кызыл</t>
  </si>
  <si>
    <t>Оюна Курседи, 151</t>
  </si>
  <si>
    <t>7 (39422) 2‒30‒62</t>
  </si>
  <si>
    <t>7‒905‒920‒48‒48</t>
  </si>
  <si>
    <t>ampir.3@mail.ru</t>
  </si>
  <si>
    <t>http://ampir17.ru</t>
  </si>
  <si>
    <t>Пн: c 09:00-17:00, Вт: c 09:00-17:00, Ср: c 09:00-17:00, Чт: c 09:00-17:00, Пт: c 09:00-17:00, Сб: c 10:00-17:00, Вс: c 10:00-16:00. летний период: пн-пт 9:00-18:00; сб 10:00-17:00; вс 10:00-16:00</t>
  </si>
  <si>
    <t>https://instagram.com/ampir_kzl</t>
  </si>
  <si>
    <t>https://vk.com/ampir_17</t>
  </si>
  <si>
    <t>Республика Хакасия</t>
  </si>
  <si>
    <t>Абакан городской округ</t>
  </si>
  <si>
    <t>Абакан</t>
  </si>
  <si>
    <t>Сибирский Бизнес, компания строительных материалов и решений</t>
  </si>
  <si>
    <t>Игарская, 10</t>
  </si>
  <si>
    <t>7 (3902) 35‒40‒65, 7‒902‒012‒10‒10</t>
  </si>
  <si>
    <t>zakaz@sbisnes.ru</t>
  </si>
  <si>
    <t>http://sbiznes.ru, http://sibirskiy-biznes.pulscen.ru</t>
  </si>
  <si>
    <t>Ростовская область</t>
  </si>
  <si>
    <t>Азов городской округ</t>
  </si>
  <si>
    <t>Азов</t>
  </si>
  <si>
    <t>DoorHan, торгово-сервисная фирма</t>
  </si>
  <si>
    <t>Мира, 19/31</t>
  </si>
  <si>
    <t>7 (86342) 5‒16‒46</t>
  </si>
  <si>
    <t>7‒906‒415‒83‒46, 7‒928‒151‒11‒04</t>
  </si>
  <si>
    <t>aturkov@inbox.ru, pilot.t@inbox.ru</t>
  </si>
  <si>
    <t>Пн: c 09:00-17:00, Вт: c 09:00-17:00, Ср: c 09:00-17:00, Чт: c 09:00-17:00, Пт: c 09:00-17:00, Сб: c 09:00-14:00, Вс: выходной. по предварительному звонку: пн-сб</t>
  </si>
  <si>
    <t>79064158346, 79281511104</t>
  </si>
  <si>
    <t>Рязанская область</t>
  </si>
  <si>
    <t>Рыбновский район</t>
  </si>
  <si>
    <t>Рыбное</t>
  </si>
  <si>
    <t>СтальСити, торгово-монтажная компания</t>
  </si>
  <si>
    <t>Кооперативная, 1Б</t>
  </si>
  <si>
    <t>7 (4912) 99‒69‒63</t>
  </si>
  <si>
    <t>7‒910‒905‒98‒45</t>
  </si>
  <si>
    <t>steelcity@list.ru</t>
  </si>
  <si>
    <t>http://xn--80aqak2acee1g.xn--p1ai</t>
  </si>
  <si>
    <t>Советская улица, 18</t>
  </si>
  <si>
    <t>Самарская область</t>
  </si>
  <si>
    <t>Аполло, производственно-торговая компания</t>
  </si>
  <si>
    <t>пгт Завод 'Стройкерамика'</t>
  </si>
  <si>
    <t>Производственная, 16</t>
  </si>
  <si>
    <t>7 (846) 250‒03‒55, 7 (846) 250‒11‒55, 7 (846) 250‒22‒55</t>
  </si>
  <si>
    <t>info@apollo-s.ru</t>
  </si>
  <si>
    <t>http://apollo-s.ru, http://apollo-sun.ru</t>
  </si>
  <si>
    <t>Автоматические ворота / шлагбаумы, Автоматические двери, Жалюзи, Металлоконструкции для строительства зданий / сооружений, Рольставни</t>
  </si>
  <si>
    <t>https://instagram.com/apollo_samara</t>
  </si>
  <si>
    <t>https://vk.com/apollo_s</t>
  </si>
  <si>
    <t>Саратовская область</t>
  </si>
  <si>
    <t>Балаковский район</t>
  </si>
  <si>
    <t>Балаково</t>
  </si>
  <si>
    <t>Загрос, компания</t>
  </si>
  <si>
    <t>7 (8453) 44‒04‒20</t>
  </si>
  <si>
    <t>7‒927‒058‒02‒16</t>
  </si>
  <si>
    <t>mail@zag-ros.ru, zag-ros@mail.ru</t>
  </si>
  <si>
    <t>http://zag-ros.ru</t>
  </si>
  <si>
    <t>Автоматические ворота / шлагбаумы, Автоматические двери, Жалюзи, Окна, Противопожарное оборудование / инвентарь</t>
  </si>
  <si>
    <t>https://instagram.com/zagros_vorota_okna</t>
  </si>
  <si>
    <t>Кованые изделия, Строительство дач / коттеджей</t>
  </si>
  <si>
    <t>Сахалинская область</t>
  </si>
  <si>
    <t>Муравей, строительная компания</t>
  </si>
  <si>
    <t>http://m-sklad65.ru</t>
  </si>
  <si>
    <t>https://instagram.com/muravey65</t>
  </si>
  <si>
    <t>https://vk.com/mursakh65</t>
  </si>
  <si>
    <t>Корсаковский городской округ</t>
  </si>
  <si>
    <t>Корсаков</t>
  </si>
  <si>
    <t>Нагорная, 3 к1</t>
  </si>
  <si>
    <t>7‒914‒641‒48‒86, 7‒914‒641‒49‒53, 7‒914‒641‒51‒23, 7‒914‒641‒51‒78, 7‒924‒185‒30‒79</t>
  </si>
  <si>
    <t>500990@bk.ru</t>
  </si>
  <si>
    <t>Бытовые услуги, Отделочные материалы, Охрана / Безопасность, Предметы интерьера / экстерьера, Строительные / монтажные работы</t>
  </si>
  <si>
    <t>Вскрытие / обслуживание замков, дверей, Входные группы, Входные двери, Домофоны, Замки / Скобяные изделия, Комплектующие для дверей, Комплектующие для окон, Окна, Остекление / отделка балконов и лоджий, Отделочные материалы, Противопожарное оборудование / инвентарь, Ремонт окон, Рольставни, Системы безопасности и охраны</t>
  </si>
  <si>
    <t>Свердловская область</t>
  </si>
  <si>
    <t>Арамильский городской округ</t>
  </si>
  <si>
    <t>Арамиль</t>
  </si>
  <si>
    <t>Магазин ковров, ИП Лисовой И.Н.</t>
  </si>
  <si>
    <t>Пролетарская, 82/2</t>
  </si>
  <si>
    <t>7‒905‒804‒00‒02</t>
  </si>
  <si>
    <t>info@kovrik66.ru, kovry.cite@mail.ru</t>
  </si>
  <si>
    <t>http://kovrik66.ru</t>
  </si>
  <si>
    <t>https://instagram.com/kovrikaramil</t>
  </si>
  <si>
    <t>Смоленская область</t>
  </si>
  <si>
    <t>Mary Ann Hall, интерьер-бюро</t>
  </si>
  <si>
    <t>Смоленск городской округ</t>
  </si>
  <si>
    <t>Смоленск</t>
  </si>
  <si>
    <t>Кирова, 22Б</t>
  </si>
  <si>
    <t>7 (4812) 201‒201, 7 (4812) 201‒220</t>
  </si>
  <si>
    <t>maryasha0909@mail.ru</t>
  </si>
  <si>
    <t>http://maryann.ru</t>
  </si>
  <si>
    <t>Архитектура / Проектирование / Дизайн, Мебель, Отделочные материалы, Предметы интерьера / экстерьера, Электротехника</t>
  </si>
  <si>
    <t>Декоративные отделочные элементы и материалы, Дизайн интерьеров, Изготовление мебели под заказ, Карнизы, Светотехника</t>
  </si>
  <si>
    <t>https://facebook.com/maryannhall.design</t>
  </si>
  <si>
    <t>https://instagram.com/mary.ann.hall</t>
  </si>
  <si>
    <t>https://vk.com/maryhall</t>
  </si>
  <si>
    <t>https://twitter.com/maryannhallsmol</t>
  </si>
  <si>
    <t>Ставропольский край</t>
  </si>
  <si>
    <t>STAMAN, торгово-производственная компания</t>
  </si>
  <si>
    <t>Георгиевский городской округ</t>
  </si>
  <si>
    <t>Георгиевск</t>
  </si>
  <si>
    <t>улица Салогубова, 18</t>
  </si>
  <si>
    <t>7‒909‒771‒77‒12, 7‒928‒307‒00‒66</t>
  </si>
  <si>
    <t>staman.ru@yandex.ru</t>
  </si>
  <si>
    <t>http://staman-kmv.ru</t>
  </si>
  <si>
    <t>Тамбовская область</t>
  </si>
  <si>
    <t>Котовск городской округ</t>
  </si>
  <si>
    <t>Котовск</t>
  </si>
  <si>
    <t>Октябрьская, 1а к1</t>
  </si>
  <si>
    <t>7 (47541) 3‒68‒88, 7 (47541) 4‒37‒96, 7 (47541) 4‒44‒35</t>
  </si>
  <si>
    <t>7‒960‒672‒40‒66</t>
  </si>
  <si>
    <t>mail@iskozh.com, marketing@iskozh.com</t>
  </si>
  <si>
    <t>http://www.iskozh.com</t>
  </si>
  <si>
    <t>Автомобильные ткани, Каркасно-тентовые конструкции, Нетканые материалы, Спортивное оборудование</t>
  </si>
  <si>
    <t>https://facebook.com/iskozh</t>
  </si>
  <si>
    <t>https://instagram.com/tent_iskozh</t>
  </si>
  <si>
    <t>https://vk.com/iskozhkotovsk</t>
  </si>
  <si>
    <t>https://youtube.com/channel/UC1wbto8NdnvkzHhkYfKzP0Q</t>
  </si>
  <si>
    <t>https://twitter.com/iskozh68</t>
  </si>
  <si>
    <t>Тверская область</t>
  </si>
  <si>
    <t>пос. Эммаус</t>
  </si>
  <si>
    <t>посёлок Эммаус, 40 к2</t>
  </si>
  <si>
    <t>7 (4822) 57‒57‒27</t>
  </si>
  <si>
    <t>Теплица69, торгово-производственная компания</t>
  </si>
  <si>
    <t>info@kmtgroup.su, teplisa69@mail.ru</t>
  </si>
  <si>
    <t>http://www.kraftmet.ru, http://xn--69-6kctpr1aw4b.xn--p1ai, http://xn--c1acmh2a4g.com</t>
  </si>
  <si>
    <t>Оргстекло / Поликарбонат, Печи / Камины, Пластиковая тара, Садово-огородный инвентарь / техника, Теплицы</t>
  </si>
  <si>
    <t>https://vk.com/club50633082</t>
  </si>
  <si>
    <t>Томская область</t>
  </si>
  <si>
    <t>ЗАТО Северск городской округ</t>
  </si>
  <si>
    <t>Северск</t>
  </si>
  <si>
    <t>Регион ДСК, торгово-производственная фирма</t>
  </si>
  <si>
    <t>Первомайская улица, 4</t>
  </si>
  <si>
    <t>7 (3822) 90‒98‒02</t>
  </si>
  <si>
    <t>mail@region-dsk.ru, office@region-dsk.ru</t>
  </si>
  <si>
    <t>http://www.region-dsk.ru/?utm_source=yandex&amp;utm_medium=cpc&amp;utm_campaign=2gis&amp;utm_content=na_sait</t>
  </si>
  <si>
    <t>Мебель, Отделочные материалы, Предметы интерьера / экстерьера, Садово-хозяйственные товары, Строительные / монтажные работы, Строительные материалы / конструкции, Текстиль</t>
  </si>
  <si>
    <t>Входные двери, Жалюзи, Заборы / Ограждения, Изготовление мебели под заказ, Корпусная мебель, Натяжные потолки, Окна, Остекление / отделка балконов и лоджий, Портьерные ткани / Шторы, Ремонт окон, Теплицы</t>
  </si>
  <si>
    <t>https://instagram.com/regiondsk</t>
  </si>
  <si>
    <t>https://vk.com/regiondsk</t>
  </si>
  <si>
    <t>https://ok.ru/regiondsk</t>
  </si>
  <si>
    <t>Тульская область</t>
  </si>
  <si>
    <t>Алексин городской округ</t>
  </si>
  <si>
    <t>Алексин</t>
  </si>
  <si>
    <t>Ливенские окна, торгово-монтажная компания</t>
  </si>
  <si>
    <t>Чехова улица, 17а</t>
  </si>
  <si>
    <t>7 (48753) 6‒07‒07</t>
  </si>
  <si>
    <t>7‒910‒586‒07‒07</t>
  </si>
  <si>
    <t>master-mag-su@yandex.ru</t>
  </si>
  <si>
    <t>http://xn----7sbbmh4bd4ahk.xn--p1ai</t>
  </si>
  <si>
    <t>Жалюзи, Натяжные потолки, Облицовочный камень, Окна</t>
  </si>
  <si>
    <t>Тюменская область</t>
  </si>
  <si>
    <t>Заводоуковский городской округ</t>
  </si>
  <si>
    <t>Заводоуковск</t>
  </si>
  <si>
    <t>Южный, торговый дом</t>
  </si>
  <si>
    <t>Энергетиков, 47г</t>
  </si>
  <si>
    <t>7 (34542) 6‒24‒15</t>
  </si>
  <si>
    <t>vova_72_rus@mail.ru</t>
  </si>
  <si>
    <t>Удмуртская Республика</t>
  </si>
  <si>
    <t>Воткинск городской округ</t>
  </si>
  <si>
    <t>Воткинск</t>
  </si>
  <si>
    <t>Никола, строительная фирма</t>
  </si>
  <si>
    <t>улица Азина, 82</t>
  </si>
  <si>
    <t>7 (34145) 4‒48‒00</t>
  </si>
  <si>
    <t>7‒912‒469‒59‒59</t>
  </si>
  <si>
    <t>stroi@nikola18.ru</t>
  </si>
  <si>
    <t>http://nikola18.ru</t>
  </si>
  <si>
    <t>https://vk.com/sfnikola</t>
  </si>
  <si>
    <t>Ульяновская область</t>
  </si>
  <si>
    <t>Димитровград городской округ</t>
  </si>
  <si>
    <t>Димитровград</t>
  </si>
  <si>
    <t>Империя Ковров</t>
  </si>
  <si>
    <t>Баданова, 102а/1</t>
  </si>
  <si>
    <t>7 (84235) 7‒46‒68</t>
  </si>
  <si>
    <t>7‒905‒037‒91‒23</t>
  </si>
  <si>
    <t>tek-avto@mail.ru</t>
  </si>
  <si>
    <t>http://kover73.ru</t>
  </si>
  <si>
    <t>https://instagram.com/imperiiakovrov</t>
  </si>
  <si>
    <t>https://vk.com/kover73</t>
  </si>
  <si>
    <t>https://ok.ru/imperiya.kovrov</t>
  </si>
  <si>
    <t>Хабаровский край</t>
  </si>
  <si>
    <t>Комсомольск-на-Амуре городской округ</t>
  </si>
  <si>
    <t>Комсомольск-на-Амуре</t>
  </si>
  <si>
    <t>Гранд Портьер, магазин портьерных тканей и штор</t>
  </si>
  <si>
    <t>7 (4217) 59‒06‒05</t>
  </si>
  <si>
    <t>7‒914‒213‒17‒96</t>
  </si>
  <si>
    <t>aver2609@mail.ru</t>
  </si>
  <si>
    <t>https://instagram.com/grand.porter</t>
  </si>
  <si>
    <t>Ханты-Мансийский автономный округ</t>
  </si>
  <si>
    <t>Когалым городской округ</t>
  </si>
  <si>
    <t>Когалым</t>
  </si>
  <si>
    <t>Re:форма дома, интерьерный салон</t>
  </si>
  <si>
    <t>проспект Шмидта, 24</t>
  </si>
  <si>
    <t>7 (34667) 5‒53‒78</t>
  </si>
  <si>
    <t>saule-arina68@mail.ru</t>
  </si>
  <si>
    <t>Дизайн интерьеров, Матрасы, Мебель для кухни, Портьерные ткани / Шторы</t>
  </si>
  <si>
    <t>Пн: выходной, Вт: c 10:00-20:00, Ср: c 10:00-20:00, Чт: c 10:00-20:00, Пт: c 10:00-20:00, Сб: c 10:00-20:00, Вс: c 10:00-19:00</t>
  </si>
  <si>
    <t>https://vk.com/reforma_doma</t>
  </si>
  <si>
    <t>https://ok.ru/profile/548634002028</t>
  </si>
  <si>
    <t>Челябинская область</t>
  </si>
  <si>
    <t>Верхнеуральский район</t>
  </si>
  <si>
    <t>Верхнеуральск</t>
  </si>
  <si>
    <t>Молодёжная улица, 23</t>
  </si>
  <si>
    <t>7 (35143) 3‒40‒35</t>
  </si>
  <si>
    <t>7‒904‒818‒30‒95, 7‒904‒819‒37‒80</t>
  </si>
  <si>
    <t>nast-kot83@mail.ru</t>
  </si>
  <si>
    <t>http://74svarog74.nethouse.ru</t>
  </si>
  <si>
    <t>Кованые изделия, Котельное оборудование / Котлы, Металлоизделия, Печи / Камины, Сварочные работы</t>
  </si>
  <si>
    <t>79048183095, 79048193780</t>
  </si>
  <si>
    <t>https://vk.com/74svarog74</t>
  </si>
  <si>
    <t>Татаев, торговая компания</t>
  </si>
  <si>
    <t>Чеченская Республика</t>
  </si>
  <si>
    <t>Аргун городской округ</t>
  </si>
  <si>
    <t>с. Комсомольское</t>
  </si>
  <si>
    <t>7‒928‒896‒00‒00</t>
  </si>
  <si>
    <t>che-dass@mail.ru, info@tataev-market.ru</t>
  </si>
  <si>
    <t>http://tataev-market.ru</t>
  </si>
  <si>
    <t>Аудио / Видео / Бытовая техника, Инструмент, Мебель, Отделочные материалы, Охрана / Безопасность, Предметы интерьера / экстерьера, Садово-хозяйственные товары, Сантехническое оборудование, Строительные материалы / конструкции, Текстиль, Электротехника</t>
  </si>
  <si>
    <t>Бытовая техника, Входные двери, Декоративные отделочные элементы и материалы, Корпусная мебель, Межкомнатные двери, Мягкая мебель, Напольные покрытия / Комплектующие, Обои, Офисная мебель, Печи / Камины, Постельные принадлежности / Текстиль для дома, Посуда, Сантехника / Санфаянс, Светотехника, Системы безопасности и охраны, Строительные материалы, Электроинструмент</t>
  </si>
  <si>
    <t>https://instagram.com/tataev_company</t>
  </si>
  <si>
    <t>https://vk.com/tataev_company</t>
  </si>
  <si>
    <t>Чувашская Республика — Чувашия</t>
  </si>
  <si>
    <t>Новочебоксарск городской округ</t>
  </si>
  <si>
    <t>Новочебоксарск</t>
  </si>
  <si>
    <t>Русский лес, производственно-коммерческая фирма</t>
  </si>
  <si>
    <t>Промышленная улица, 35</t>
  </si>
  <si>
    <t>7 (8352) 37‒58‒58, 7 (8352) 73‒34‒73</t>
  </si>
  <si>
    <t>m-less@mail.ru</t>
  </si>
  <si>
    <t>http://rus-les21.ru</t>
  </si>
  <si>
    <t>Отделочные материалы, Предметы интерьера / экстерьера, Садово-хозяйственные товары, Строительные / монтажные работы, Строительные материалы / конструкции, Строительство зданий / сооружений</t>
  </si>
  <si>
    <t>Биотопливо, Интерьерные лестницы / Ограждения, Кровельные материалы, Кровельные работы, Пиломатериалы / Лесоматериалы, Погонажные изделия, Строительные материалы, Строительство бань / саун, Строительство дач / коттеджей</t>
  </si>
  <si>
    <t>https://instagram.com/rusles21</t>
  </si>
  <si>
    <t>https://vk.com/russkiless</t>
  </si>
  <si>
    <t>ЧукоткаОнлайн, группа компаний</t>
  </si>
  <si>
    <t>Чукотский автономный округ</t>
  </si>
  <si>
    <t>Анадырь городской округ</t>
  </si>
  <si>
    <t>Анадырь</t>
  </si>
  <si>
    <t>Рультытегина, 17</t>
  </si>
  <si>
    <t>7 (42722) 6‒55‒44</t>
  </si>
  <si>
    <t>7‒914‒081‒84‒88, 7‒924‒666‒55‒44</t>
  </si>
  <si>
    <t>info@textrudexpert.ru, webmaster@chukotkashop.ru</t>
  </si>
  <si>
    <t>http://chukotkashop.ru, http://textrudexpert.ru</t>
  </si>
  <si>
    <t>Автотранспорт, Архитектура / Проектирование / Дизайн, Аудио / Видео / Бытовая техника, Бизнес-услуги, Бытовые услуги, Дополнительное образование / Развивающие курсы, Издательское дело / Полиграфия, Интернет, Климатическое оборудование, Компьютеры, Наружная реклама, Недвижимость, Оргтехника / Офисная техника, Охрана / Безопасность, Предметы интерьера / экстерьера, Продажа билетов, Промышленное оборудование, Промышленный аудит / оценка, Профессиональное образование, Рекламные услуги, Сантехническое оборудование, Средства автоматизации и информационные те</t>
  </si>
  <si>
    <t>Авиабилеты, Автоматизация торговли, Автоэкспертиза, Антенное оборудование, Бухгалтерские услуги, Геодезические работы, Дизайн рекламы, Домофоны, Жалюзи, Железнодорожные билеты, Изготовление ключей, Изготовление рекламных конструкций, Инжиниринговые услуги, Информационная безопасность, Кадастровые работы / Техническая инвентаризация, учет, Контрольно-кассовая техника / Расходные материалы, Копировальные услуги, Модернизация компьютеров, Монтаж / обслуживание антенного оборудования, Монтаж климатических систем, Монтаж компьютерных сетей, Монтаж ох</t>
  </si>
  <si>
    <t>Пн: c 09:00-19:00, Вт: c 09:00-19:00, Ср: c 09:00-19:00, Чт: c 09:00-19:00, Пт: c 09:00-18:00, Сб: c 11:00-16:00, Вс: c 11:00-16:00</t>
  </si>
  <si>
    <t>79140818488, 79246665544</t>
  </si>
  <si>
    <t>https://t.me/ChukotkaOnline</t>
  </si>
  <si>
    <t>https://instagram.com/chukotka_online</t>
  </si>
  <si>
    <t>Ямало-Ненецкий автономный округ</t>
  </si>
  <si>
    <t>Новый Уренгой городской округ</t>
  </si>
  <si>
    <t>Новый Уренгой</t>
  </si>
  <si>
    <t>Студия цветов, ИП Лукманов Р.Р.</t>
  </si>
  <si>
    <t>проспект Губкина, 26</t>
  </si>
  <si>
    <t>7 (3494) 24‒16‒66, 7 (3494) 29‒22‒11</t>
  </si>
  <si>
    <t>studiya_rf89@mail.ru</t>
  </si>
  <si>
    <t>http://nurflowers.ru</t>
  </si>
  <si>
    <t>https://instagram.com/studiyazakaz</t>
  </si>
  <si>
    <t>https://vk.com/studiya_cvetovnur</t>
  </si>
  <si>
    <t>Ярославская область</t>
  </si>
  <si>
    <t>Гаврилов-Ямский район</t>
  </si>
  <si>
    <t>Гаврилов-Ям</t>
  </si>
  <si>
    <t>7‒962‒205‒44‒42</t>
  </si>
  <si>
    <t>info@kenguru.ru, orders@kenguru.ru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</si>
</sst>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B1" workbookViewId="0">
      <selection activeCell="B2" sqref="B2"/>
    </sheetView>
  </sheetViews>
  <sheetFormatPr defaultRowHeight="15" x14ac:dyDescent="0.25"/>
  <cols>
    <col min="2" max="2" width="65.7109375" bestFit="1" customWidth="1"/>
    <col min="3" max="3" width="38.28515625" bestFit="1" customWidth="1"/>
    <col min="4" max="4" width="39.140625" bestFit="1" customWidth="1"/>
    <col min="5" max="6" width="25.5703125" bestFit="1" customWidth="1"/>
    <col min="7" max="7" width="34.5703125" bestFit="1" customWidth="1"/>
    <col min="8" max="8" width="7.85546875" bestFit="1" customWidth="1"/>
    <col min="9" max="9" width="68.28515625" bestFit="1" customWidth="1"/>
    <col min="10" max="10" width="85.42578125" bestFit="1" customWidth="1"/>
    <col min="11" max="11" width="120.28515625" bestFit="1" customWidth="1"/>
    <col min="12" max="12" width="103.28515625" bestFit="1" customWidth="1"/>
    <col min="13" max="14" width="255.7109375" bestFit="1" customWidth="1"/>
    <col min="15" max="15" width="169.140625" bestFit="1" customWidth="1"/>
    <col min="16" max="16" width="72.85546875" bestFit="1" customWidth="1"/>
    <col min="17" max="17" width="36.85546875" bestFit="1" customWidth="1"/>
    <col min="18" max="18" width="72.42578125" bestFit="1" customWidth="1"/>
    <col min="19" max="19" width="28.42578125" bestFit="1" customWidth="1"/>
    <col min="20" max="20" width="39.5703125" bestFit="1" customWidth="1"/>
    <col min="21" max="21" width="82.5703125" bestFit="1" customWidth="1"/>
    <col min="22" max="22" width="36.85546875" bestFit="1" customWidth="1"/>
    <col min="23" max="23" width="34.140625" bestFit="1" customWidth="1"/>
    <col min="24" max="24" width="56.14062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"70000001049970479"</f>
        <v>70000001049970479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I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T2" t="s">
        <v>43</v>
      </c>
      <c r="U2" t="s">
        <v>44</v>
      </c>
      <c r="V2" t="s">
        <v>45</v>
      </c>
      <c r="W2" t="s">
        <v>46</v>
      </c>
      <c r="X2" t="s">
        <v>47</v>
      </c>
      <c r="AE2">
        <v>52.496175999999998</v>
      </c>
      <c r="AF2">
        <v>82.770672000000005</v>
      </c>
    </row>
    <row r="3" spans="1:32" x14ac:dyDescent="0.25">
      <c r="A3" t="str">
        <f>"70000001037020822"</f>
        <v>70000001037020822</v>
      </c>
      <c r="B3" t="s">
        <v>149</v>
      </c>
      <c r="C3" t="s">
        <v>146</v>
      </c>
      <c r="D3" t="s">
        <v>147</v>
      </c>
      <c r="E3" t="s">
        <v>148</v>
      </c>
      <c r="G3" t="s">
        <v>150</v>
      </c>
      <c r="J3" t="s">
        <v>151</v>
      </c>
      <c r="K3" t="s">
        <v>152</v>
      </c>
      <c r="M3" t="s">
        <v>116</v>
      </c>
      <c r="N3" t="s">
        <v>153</v>
      </c>
      <c r="O3" t="s">
        <v>81</v>
      </c>
      <c r="P3" t="s">
        <v>49</v>
      </c>
      <c r="Q3">
        <v>79246808070</v>
      </c>
      <c r="U3" t="s">
        <v>154</v>
      </c>
      <c r="AE3">
        <v>50.917516999999997</v>
      </c>
      <c r="AF3">
        <v>128.471857</v>
      </c>
    </row>
    <row r="4" spans="1:32" x14ac:dyDescent="0.25">
      <c r="A4" t="str">
        <f>"6896665210389684"</f>
        <v>6896665210389684</v>
      </c>
      <c r="B4" t="s">
        <v>165</v>
      </c>
      <c r="C4" t="s">
        <v>162</v>
      </c>
      <c r="D4" t="s">
        <v>163</v>
      </c>
      <c r="E4" t="s">
        <v>164</v>
      </c>
      <c r="G4" t="s">
        <v>166</v>
      </c>
      <c r="H4">
        <v>163071</v>
      </c>
      <c r="I4" t="s">
        <v>167</v>
      </c>
      <c r="J4" t="s">
        <v>168</v>
      </c>
      <c r="K4" t="s">
        <v>169</v>
      </c>
      <c r="L4" t="s">
        <v>170</v>
      </c>
      <c r="M4" t="s">
        <v>171</v>
      </c>
      <c r="N4" t="s">
        <v>172</v>
      </c>
      <c r="O4" t="s">
        <v>173</v>
      </c>
      <c r="P4" t="s">
        <v>49</v>
      </c>
      <c r="Q4">
        <v>79058735673</v>
      </c>
      <c r="T4" t="s">
        <v>174</v>
      </c>
      <c r="U4" t="s">
        <v>175</v>
      </c>
      <c r="V4" t="s">
        <v>176</v>
      </c>
      <c r="AE4">
        <v>64.551085999999998</v>
      </c>
      <c r="AF4">
        <v>40.545000999999999</v>
      </c>
    </row>
    <row r="5" spans="1:32" x14ac:dyDescent="0.25">
      <c r="A5" t="str">
        <f>"1126428187820035"</f>
        <v>1126428187820035</v>
      </c>
      <c r="B5" t="s">
        <v>183</v>
      </c>
      <c r="C5" t="s">
        <v>184</v>
      </c>
      <c r="D5" t="s">
        <v>185</v>
      </c>
      <c r="E5" t="s">
        <v>186</v>
      </c>
      <c r="F5" t="s">
        <v>144</v>
      </c>
      <c r="G5" t="s">
        <v>187</v>
      </c>
      <c r="H5">
        <v>414057</v>
      </c>
      <c r="I5" t="s">
        <v>188</v>
      </c>
      <c r="J5" t="s">
        <v>189</v>
      </c>
      <c r="K5" t="s">
        <v>190</v>
      </c>
      <c r="L5" t="s">
        <v>191</v>
      </c>
      <c r="M5" t="s">
        <v>71</v>
      </c>
      <c r="N5" t="s">
        <v>83</v>
      </c>
      <c r="O5" t="s">
        <v>103</v>
      </c>
      <c r="P5" t="s">
        <v>59</v>
      </c>
      <c r="T5" t="s">
        <v>192</v>
      </c>
      <c r="U5" t="s">
        <v>193</v>
      </c>
      <c r="V5" t="s">
        <v>194</v>
      </c>
      <c r="W5" t="s">
        <v>195</v>
      </c>
      <c r="AE5">
        <v>46.310315000000003</v>
      </c>
      <c r="AF5">
        <v>48.055954</v>
      </c>
    </row>
    <row r="6" spans="1:32" x14ac:dyDescent="0.25">
      <c r="A6" t="str">
        <f>"6474452745323266"</f>
        <v>6474452745323266</v>
      </c>
      <c r="B6" t="s">
        <v>202</v>
      </c>
      <c r="C6" t="s">
        <v>201</v>
      </c>
      <c r="D6" t="s">
        <v>203</v>
      </c>
      <c r="E6" t="s">
        <v>204</v>
      </c>
      <c r="G6" t="s">
        <v>205</v>
      </c>
      <c r="H6">
        <v>308007</v>
      </c>
      <c r="I6" t="s">
        <v>206</v>
      </c>
      <c r="K6" t="s">
        <v>207</v>
      </c>
      <c r="L6" t="s">
        <v>208</v>
      </c>
      <c r="M6" t="s">
        <v>77</v>
      </c>
      <c r="N6" t="s">
        <v>209</v>
      </c>
      <c r="O6" t="s">
        <v>58</v>
      </c>
      <c r="P6" t="s">
        <v>53</v>
      </c>
      <c r="Q6">
        <v>79056700170</v>
      </c>
      <c r="R6">
        <v>79056700170</v>
      </c>
      <c r="AE6">
        <v>50.619227000000002</v>
      </c>
      <c r="AF6">
        <v>36.590125</v>
      </c>
    </row>
    <row r="7" spans="1:32" x14ac:dyDescent="0.25">
      <c r="A7" t="str">
        <f>"8726252559009140"</f>
        <v>8726252559009140</v>
      </c>
      <c r="B7" t="s">
        <v>217</v>
      </c>
      <c r="C7" t="s">
        <v>213</v>
      </c>
      <c r="D7" t="s">
        <v>214</v>
      </c>
      <c r="E7" t="s">
        <v>215</v>
      </c>
      <c r="F7" t="s">
        <v>216</v>
      </c>
      <c r="G7" t="s">
        <v>218</v>
      </c>
      <c r="H7">
        <v>241035</v>
      </c>
      <c r="I7" t="s">
        <v>219</v>
      </c>
      <c r="K7" t="s">
        <v>220</v>
      </c>
      <c r="L7" t="s">
        <v>221</v>
      </c>
      <c r="M7" t="s">
        <v>72</v>
      </c>
      <c r="N7" t="s">
        <v>222</v>
      </c>
      <c r="O7" t="s">
        <v>180</v>
      </c>
      <c r="P7" t="s">
        <v>53</v>
      </c>
      <c r="AE7">
        <v>53.341810000000002</v>
      </c>
      <c r="AF7">
        <v>34.302709</v>
      </c>
    </row>
    <row r="8" spans="1:32" x14ac:dyDescent="0.25">
      <c r="A8" t="str">
        <f>"8304040093941770"</f>
        <v>8304040093941770</v>
      </c>
      <c r="B8" t="s">
        <v>238</v>
      </c>
      <c r="C8" t="s">
        <v>226</v>
      </c>
      <c r="D8" t="s">
        <v>236</v>
      </c>
      <c r="E8" t="s">
        <v>237</v>
      </c>
      <c r="F8" t="s">
        <v>239</v>
      </c>
      <c r="G8" t="s">
        <v>240</v>
      </c>
      <c r="H8">
        <v>600020</v>
      </c>
      <c r="I8" t="s">
        <v>241</v>
      </c>
      <c r="J8" t="s">
        <v>242</v>
      </c>
      <c r="K8" t="s">
        <v>243</v>
      </c>
      <c r="L8" t="s">
        <v>244</v>
      </c>
      <c r="M8" t="s">
        <v>245</v>
      </c>
      <c r="N8" t="s">
        <v>246</v>
      </c>
      <c r="O8" t="s">
        <v>158</v>
      </c>
      <c r="P8" t="s">
        <v>53</v>
      </c>
      <c r="AE8">
        <v>56.141661999999997</v>
      </c>
      <c r="AF8">
        <v>40.436500000000002</v>
      </c>
    </row>
    <row r="9" spans="1:32" x14ac:dyDescent="0.25">
      <c r="A9" t="str">
        <f>"4644865396724147"</f>
        <v>4644865396724147</v>
      </c>
      <c r="B9" t="s">
        <v>256</v>
      </c>
      <c r="C9" t="s">
        <v>255</v>
      </c>
      <c r="D9" t="s">
        <v>257</v>
      </c>
      <c r="E9" t="s">
        <v>258</v>
      </c>
      <c r="F9" t="s">
        <v>259</v>
      </c>
      <c r="G9" t="s">
        <v>260</v>
      </c>
      <c r="H9">
        <v>400127</v>
      </c>
      <c r="I9" t="s">
        <v>261</v>
      </c>
      <c r="J9" t="s">
        <v>262</v>
      </c>
      <c r="K9" t="s">
        <v>263</v>
      </c>
      <c r="L9" t="s">
        <v>264</v>
      </c>
      <c r="M9" t="s">
        <v>130</v>
      </c>
      <c r="N9" t="s">
        <v>265</v>
      </c>
      <c r="O9" t="s">
        <v>104</v>
      </c>
      <c r="P9" t="s">
        <v>49</v>
      </c>
      <c r="Q9">
        <v>79023138632</v>
      </c>
      <c r="R9">
        <v>79023138632</v>
      </c>
      <c r="T9" t="s">
        <v>266</v>
      </c>
      <c r="U9" t="s">
        <v>267</v>
      </c>
      <c r="V9" t="s">
        <v>268</v>
      </c>
      <c r="AE9">
        <v>48.759093999999997</v>
      </c>
      <c r="AF9">
        <v>44.528207999999999</v>
      </c>
    </row>
    <row r="10" spans="1:32" x14ac:dyDescent="0.25">
      <c r="A10" t="str">
        <f>"10978052372693976"</f>
        <v>10978052372693976</v>
      </c>
      <c r="B10" t="s">
        <v>278</v>
      </c>
      <c r="C10" t="s">
        <v>277</v>
      </c>
      <c r="D10" t="s">
        <v>279</v>
      </c>
      <c r="E10" t="s">
        <v>280</v>
      </c>
      <c r="G10" t="s">
        <v>281</v>
      </c>
      <c r="H10">
        <v>160025</v>
      </c>
      <c r="I10" t="s">
        <v>282</v>
      </c>
      <c r="K10" t="s">
        <v>283</v>
      </c>
      <c r="L10" t="s">
        <v>284</v>
      </c>
      <c r="M10" t="s">
        <v>94</v>
      </c>
      <c r="N10" t="s">
        <v>285</v>
      </c>
      <c r="O10" t="s">
        <v>90</v>
      </c>
      <c r="P10" t="s">
        <v>49</v>
      </c>
      <c r="U10" t="s">
        <v>286</v>
      </c>
      <c r="V10" t="s">
        <v>287</v>
      </c>
      <c r="W10" t="s">
        <v>288</v>
      </c>
      <c r="AE10">
        <v>59.198169</v>
      </c>
      <c r="AF10">
        <v>39.912129999999998</v>
      </c>
    </row>
    <row r="11" spans="1:32" x14ac:dyDescent="0.25">
      <c r="A11" t="str">
        <f>"4363390419995931"</f>
        <v>4363390419995931</v>
      </c>
      <c r="B11" t="s">
        <v>293</v>
      </c>
      <c r="C11" t="s">
        <v>292</v>
      </c>
      <c r="D11" t="s">
        <v>294</v>
      </c>
      <c r="E11" t="s">
        <v>295</v>
      </c>
      <c r="F11" t="s">
        <v>55</v>
      </c>
      <c r="G11" t="s">
        <v>296</v>
      </c>
      <c r="H11">
        <v>394030</v>
      </c>
      <c r="I11" t="s">
        <v>297</v>
      </c>
      <c r="K11" t="s">
        <v>298</v>
      </c>
      <c r="L11" t="s">
        <v>299</v>
      </c>
      <c r="M11" t="s">
        <v>300</v>
      </c>
      <c r="N11" t="s">
        <v>301</v>
      </c>
      <c r="O11" t="s">
        <v>129</v>
      </c>
      <c r="P11" t="s">
        <v>49</v>
      </c>
      <c r="AE11">
        <v>51.669373</v>
      </c>
      <c r="AF11">
        <v>39.191271999999998</v>
      </c>
    </row>
    <row r="12" spans="1:32" x14ac:dyDescent="0.25">
      <c r="A12" t="str">
        <f>"70000001023043353"</f>
        <v>70000001023043353</v>
      </c>
      <c r="B12" t="s">
        <v>305</v>
      </c>
      <c r="C12" t="s">
        <v>302</v>
      </c>
      <c r="D12" t="s">
        <v>303</v>
      </c>
      <c r="E12" t="s">
        <v>304</v>
      </c>
      <c r="G12" t="s">
        <v>306</v>
      </c>
      <c r="I12" t="s">
        <v>307</v>
      </c>
      <c r="K12" t="s">
        <v>308</v>
      </c>
      <c r="L12" t="s">
        <v>309</v>
      </c>
      <c r="M12" t="s">
        <v>135</v>
      </c>
      <c r="N12" t="s">
        <v>310</v>
      </c>
      <c r="O12" t="s">
        <v>311</v>
      </c>
      <c r="P12" t="s">
        <v>49</v>
      </c>
      <c r="AE12">
        <v>48.795915999999998</v>
      </c>
      <c r="AF12">
        <v>132.923303</v>
      </c>
    </row>
    <row r="13" spans="1:32" x14ac:dyDescent="0.25">
      <c r="A13" t="str">
        <f>"9007727535718946"</f>
        <v>9007727535718946</v>
      </c>
      <c r="B13" t="s">
        <v>316</v>
      </c>
      <c r="C13" t="s">
        <v>312</v>
      </c>
      <c r="D13" t="s">
        <v>313</v>
      </c>
      <c r="E13" t="s">
        <v>314</v>
      </c>
      <c r="F13" t="s">
        <v>315</v>
      </c>
      <c r="G13" t="s">
        <v>317</v>
      </c>
      <c r="H13">
        <v>672039</v>
      </c>
      <c r="I13" t="s">
        <v>318</v>
      </c>
      <c r="J13" t="s">
        <v>319</v>
      </c>
      <c r="K13" t="s">
        <v>320</v>
      </c>
      <c r="L13" t="s">
        <v>321</v>
      </c>
      <c r="M13" t="s">
        <v>52</v>
      </c>
      <c r="N13" t="s">
        <v>322</v>
      </c>
      <c r="O13" t="s">
        <v>270</v>
      </c>
      <c r="P13" t="s">
        <v>84</v>
      </c>
      <c r="Q13" t="s">
        <v>323</v>
      </c>
      <c r="R13" t="s">
        <v>324</v>
      </c>
      <c r="U13" t="s">
        <v>325</v>
      </c>
      <c r="AE13">
        <v>52.028092000000001</v>
      </c>
      <c r="AF13">
        <v>113.521126</v>
      </c>
    </row>
    <row r="14" spans="1:32" x14ac:dyDescent="0.25">
      <c r="A14" t="str">
        <f>"9148465024074381"</f>
        <v>9148465024074381</v>
      </c>
      <c r="B14" t="s">
        <v>329</v>
      </c>
      <c r="C14" t="s">
        <v>326</v>
      </c>
      <c r="D14" t="s">
        <v>327</v>
      </c>
      <c r="E14" t="s">
        <v>328</v>
      </c>
      <c r="F14" t="s">
        <v>69</v>
      </c>
      <c r="G14" t="s">
        <v>330</v>
      </c>
      <c r="H14">
        <v>153025</v>
      </c>
      <c r="I14" t="s">
        <v>331</v>
      </c>
      <c r="J14" t="s">
        <v>331</v>
      </c>
      <c r="K14" t="s">
        <v>332</v>
      </c>
      <c r="L14" t="s">
        <v>333</v>
      </c>
      <c r="M14" t="s">
        <v>251</v>
      </c>
      <c r="N14" t="s">
        <v>252</v>
      </c>
      <c r="O14" t="s">
        <v>128</v>
      </c>
      <c r="P14" t="s">
        <v>49</v>
      </c>
      <c r="Q14" t="s">
        <v>334</v>
      </c>
      <c r="AE14">
        <v>57.017386000000002</v>
      </c>
      <c r="AF14">
        <v>40.957177999999999</v>
      </c>
    </row>
    <row r="15" spans="1:32" x14ac:dyDescent="0.25">
      <c r="A15" t="str">
        <f>"1548640652998702"</f>
        <v>1548640652998702</v>
      </c>
      <c r="B15" t="s">
        <v>339</v>
      </c>
      <c r="C15" t="s">
        <v>336</v>
      </c>
      <c r="D15" t="s">
        <v>337</v>
      </c>
      <c r="E15" t="s">
        <v>338</v>
      </c>
      <c r="G15" t="s">
        <v>340</v>
      </c>
      <c r="H15">
        <v>665829</v>
      </c>
      <c r="I15" t="s">
        <v>341</v>
      </c>
      <c r="J15" t="s">
        <v>342</v>
      </c>
      <c r="K15" t="s">
        <v>343</v>
      </c>
      <c r="L15" t="s">
        <v>344</v>
      </c>
      <c r="M15" t="s">
        <v>56</v>
      </c>
      <c r="N15" t="s">
        <v>196</v>
      </c>
      <c r="O15" t="s">
        <v>113</v>
      </c>
      <c r="P15" t="s">
        <v>49</v>
      </c>
      <c r="Q15">
        <v>79025792700</v>
      </c>
      <c r="R15">
        <v>79025792700</v>
      </c>
      <c r="U15" t="s">
        <v>345</v>
      </c>
      <c r="AE15">
        <v>52.507936000000001</v>
      </c>
      <c r="AF15">
        <v>103.86085799999999</v>
      </c>
    </row>
    <row r="16" spans="1:32" x14ac:dyDescent="0.25">
      <c r="A16" t="str">
        <f>"70000001023656435"</f>
        <v>70000001023656435</v>
      </c>
      <c r="B16" t="s">
        <v>353</v>
      </c>
      <c r="C16" t="s">
        <v>349</v>
      </c>
      <c r="D16" t="s">
        <v>351</v>
      </c>
      <c r="E16" t="s">
        <v>352</v>
      </c>
      <c r="G16" t="s">
        <v>354</v>
      </c>
      <c r="I16" t="s">
        <v>355</v>
      </c>
      <c r="J16" t="s">
        <v>356</v>
      </c>
      <c r="K16" t="s">
        <v>357</v>
      </c>
      <c r="L16" t="s">
        <v>358</v>
      </c>
      <c r="M16" t="s">
        <v>88</v>
      </c>
      <c r="N16" t="s">
        <v>359</v>
      </c>
      <c r="O16" t="s">
        <v>64</v>
      </c>
      <c r="P16" t="s">
        <v>53</v>
      </c>
      <c r="Q16">
        <v>79280845090</v>
      </c>
      <c r="U16" t="s">
        <v>360</v>
      </c>
      <c r="AE16">
        <v>43.498494000000001</v>
      </c>
      <c r="AF16">
        <v>43.630462999999999</v>
      </c>
    </row>
    <row r="17" spans="1:32" x14ac:dyDescent="0.25">
      <c r="A17" t="str">
        <f>"70000001028337917"</f>
        <v>70000001028337917</v>
      </c>
      <c r="B17" t="s">
        <v>365</v>
      </c>
      <c r="C17" t="s">
        <v>361</v>
      </c>
      <c r="D17" t="s">
        <v>362</v>
      </c>
      <c r="E17" t="s">
        <v>363</v>
      </c>
      <c r="G17" t="s">
        <v>364</v>
      </c>
      <c r="H17">
        <v>238520</v>
      </c>
      <c r="J17" t="s">
        <v>366</v>
      </c>
      <c r="K17" t="s">
        <v>367</v>
      </c>
      <c r="M17" t="s">
        <v>72</v>
      </c>
      <c r="N17" t="s">
        <v>114</v>
      </c>
      <c r="O17" t="s">
        <v>81</v>
      </c>
      <c r="P17" t="s">
        <v>42</v>
      </c>
      <c r="Q17">
        <v>79114741605</v>
      </c>
      <c r="U17" t="s">
        <v>368</v>
      </c>
      <c r="V17" t="s">
        <v>369</v>
      </c>
      <c r="AE17">
        <v>54.659412000000003</v>
      </c>
      <c r="AF17">
        <v>19.910751999999999</v>
      </c>
    </row>
    <row r="18" spans="1:32" x14ac:dyDescent="0.25">
      <c r="A18" t="str">
        <f>"70000001045774517"</f>
        <v>70000001045774517</v>
      </c>
      <c r="B18" t="s">
        <v>374</v>
      </c>
      <c r="C18" t="s">
        <v>371</v>
      </c>
      <c r="D18" t="s">
        <v>372</v>
      </c>
      <c r="E18" t="s">
        <v>373</v>
      </c>
      <c r="I18" t="s">
        <v>375</v>
      </c>
      <c r="J18" t="s">
        <v>376</v>
      </c>
      <c r="K18" t="s">
        <v>377</v>
      </c>
      <c r="L18" t="s">
        <v>378</v>
      </c>
      <c r="M18" t="s">
        <v>85</v>
      </c>
      <c r="N18" t="s">
        <v>197</v>
      </c>
      <c r="O18" t="s">
        <v>276</v>
      </c>
      <c r="P18" t="s">
        <v>42</v>
      </c>
      <c r="U18" t="s">
        <v>379</v>
      </c>
      <c r="V18" t="s">
        <v>380</v>
      </c>
      <c r="W18" t="s">
        <v>381</v>
      </c>
      <c r="AE18">
        <v>55.163791000000003</v>
      </c>
      <c r="AF18">
        <v>36.667115000000003</v>
      </c>
    </row>
    <row r="19" spans="1:32" x14ac:dyDescent="0.25">
      <c r="A19" t="str">
        <f>"13370589674737079"</f>
        <v>13370589674737079</v>
      </c>
      <c r="B19" t="s">
        <v>387</v>
      </c>
      <c r="C19" t="s">
        <v>384</v>
      </c>
      <c r="D19" t="s">
        <v>385</v>
      </c>
      <c r="E19" t="s">
        <v>386</v>
      </c>
      <c r="G19" t="s">
        <v>388</v>
      </c>
      <c r="H19">
        <v>684000</v>
      </c>
      <c r="I19" t="s">
        <v>389</v>
      </c>
      <c r="J19" t="s">
        <v>390</v>
      </c>
      <c r="K19" t="s">
        <v>391</v>
      </c>
      <c r="L19" t="s">
        <v>392</v>
      </c>
      <c r="M19" t="s">
        <v>110</v>
      </c>
      <c r="N19" t="s">
        <v>271</v>
      </c>
      <c r="O19" t="s">
        <v>273</v>
      </c>
      <c r="P19" t="s">
        <v>49</v>
      </c>
      <c r="Q19">
        <v>79098335972</v>
      </c>
      <c r="R19">
        <v>79098335972</v>
      </c>
      <c r="U19" t="s">
        <v>393</v>
      </c>
      <c r="V19" t="s">
        <v>394</v>
      </c>
      <c r="AE19">
        <v>53.188983999999998</v>
      </c>
      <c r="AF19">
        <v>158.38098500000001</v>
      </c>
    </row>
    <row r="20" spans="1:32" x14ac:dyDescent="0.25">
      <c r="A20" t="str">
        <f>"70000001029682373"</f>
        <v>70000001029682373</v>
      </c>
      <c r="B20" t="s">
        <v>395</v>
      </c>
      <c r="C20" t="s">
        <v>396</v>
      </c>
      <c r="D20" t="s">
        <v>397</v>
      </c>
      <c r="E20" t="s">
        <v>398</v>
      </c>
      <c r="J20" t="s">
        <v>399</v>
      </c>
      <c r="K20" t="s">
        <v>400</v>
      </c>
      <c r="M20" t="s">
        <v>56</v>
      </c>
      <c r="N20" t="s">
        <v>401</v>
      </c>
      <c r="O20" t="s">
        <v>50</v>
      </c>
      <c r="P20" t="s">
        <v>53</v>
      </c>
      <c r="Q20">
        <v>79094995115</v>
      </c>
    </row>
    <row r="21" spans="1:32" x14ac:dyDescent="0.25">
      <c r="A21" t="str">
        <f>"12103952279535810"</f>
        <v>12103952279535810</v>
      </c>
      <c r="B21" t="s">
        <v>405</v>
      </c>
      <c r="C21" t="s">
        <v>402</v>
      </c>
      <c r="D21" t="s">
        <v>403</v>
      </c>
      <c r="E21" t="s">
        <v>404</v>
      </c>
      <c r="G21" t="s">
        <v>406</v>
      </c>
      <c r="H21">
        <v>652600</v>
      </c>
      <c r="I21" t="s">
        <v>407</v>
      </c>
      <c r="K21" t="s">
        <v>408</v>
      </c>
      <c r="M21" t="s">
        <v>409</v>
      </c>
      <c r="N21" t="s">
        <v>410</v>
      </c>
      <c r="O21" t="s">
        <v>133</v>
      </c>
      <c r="P21" t="s">
        <v>49</v>
      </c>
      <c r="AE21">
        <v>54.423456000000002</v>
      </c>
      <c r="AF21">
        <v>86.294550999999998</v>
      </c>
    </row>
    <row r="22" spans="1:32" x14ac:dyDescent="0.25">
      <c r="A22" t="str">
        <f>"8163302605587452"</f>
        <v>8163302605587452</v>
      </c>
      <c r="B22" t="s">
        <v>415</v>
      </c>
      <c r="C22" t="s">
        <v>413</v>
      </c>
      <c r="D22" t="s">
        <v>414</v>
      </c>
      <c r="E22" t="s">
        <v>382</v>
      </c>
      <c r="F22" t="s">
        <v>141</v>
      </c>
      <c r="G22" t="s">
        <v>416</v>
      </c>
      <c r="H22">
        <v>610004</v>
      </c>
      <c r="I22" t="s">
        <v>417</v>
      </c>
      <c r="K22" t="s">
        <v>418</v>
      </c>
      <c r="L22" t="s">
        <v>419</v>
      </c>
      <c r="M22" t="s">
        <v>88</v>
      </c>
      <c r="N22" t="s">
        <v>420</v>
      </c>
      <c r="O22" t="s">
        <v>102</v>
      </c>
      <c r="P22" t="s">
        <v>49</v>
      </c>
      <c r="R22" t="s">
        <v>421</v>
      </c>
      <c r="AE22">
        <v>58.618495000000003</v>
      </c>
      <c r="AF22">
        <v>49.682265000000001</v>
      </c>
    </row>
    <row r="23" spans="1:32" x14ac:dyDescent="0.25">
      <c r="A23" t="str">
        <f>"4785602885058649"</f>
        <v>4785602885058649</v>
      </c>
      <c r="B23" t="s">
        <v>423</v>
      </c>
      <c r="C23" t="s">
        <v>422</v>
      </c>
      <c r="D23" t="s">
        <v>424</v>
      </c>
      <c r="E23" t="s">
        <v>425</v>
      </c>
      <c r="J23" t="s">
        <v>426</v>
      </c>
      <c r="K23" t="s">
        <v>427</v>
      </c>
      <c r="L23" t="s">
        <v>428</v>
      </c>
      <c r="M23" t="s">
        <v>100</v>
      </c>
      <c r="N23" t="s">
        <v>101</v>
      </c>
      <c r="O23" t="s">
        <v>70</v>
      </c>
      <c r="P23" t="s">
        <v>53</v>
      </c>
      <c r="Q23" t="s">
        <v>429</v>
      </c>
    </row>
    <row r="24" spans="1:32" x14ac:dyDescent="0.25">
      <c r="A24" t="str">
        <f>"70000001031552098"</f>
        <v>70000001031552098</v>
      </c>
      <c r="B24" t="s">
        <v>433</v>
      </c>
      <c r="C24" t="s">
        <v>430</v>
      </c>
      <c r="D24" t="s">
        <v>431</v>
      </c>
      <c r="E24" t="s">
        <v>432</v>
      </c>
      <c r="G24" t="s">
        <v>434</v>
      </c>
      <c r="J24" t="s">
        <v>435</v>
      </c>
      <c r="K24" t="s">
        <v>436</v>
      </c>
      <c r="L24" t="s">
        <v>437</v>
      </c>
      <c r="M24" t="s">
        <v>66</v>
      </c>
      <c r="N24" t="s">
        <v>181</v>
      </c>
      <c r="O24" t="s">
        <v>132</v>
      </c>
      <c r="P24" t="s">
        <v>49</v>
      </c>
      <c r="U24" t="s">
        <v>438</v>
      </c>
      <c r="V24" t="s">
        <v>439</v>
      </c>
      <c r="AE24">
        <v>44.862712999999999</v>
      </c>
      <c r="AF24">
        <v>38.166773999999997</v>
      </c>
    </row>
    <row r="25" spans="1:32" x14ac:dyDescent="0.25">
      <c r="A25" t="str">
        <f>"70000001022894006"</f>
        <v>70000001022894006</v>
      </c>
      <c r="B25" t="s">
        <v>446</v>
      </c>
      <c r="C25" t="s">
        <v>447</v>
      </c>
      <c r="D25" t="s">
        <v>448</v>
      </c>
      <c r="E25" t="s">
        <v>449</v>
      </c>
      <c r="G25" t="s">
        <v>450</v>
      </c>
      <c r="I25" t="s">
        <v>451</v>
      </c>
      <c r="K25" t="s">
        <v>452</v>
      </c>
      <c r="L25" t="s">
        <v>453</v>
      </c>
      <c r="M25" t="s">
        <v>52</v>
      </c>
      <c r="N25" t="s">
        <v>112</v>
      </c>
      <c r="O25" t="s">
        <v>80</v>
      </c>
      <c r="P25" t="s">
        <v>53</v>
      </c>
      <c r="Q25" t="s">
        <v>454</v>
      </c>
      <c r="R25" t="s">
        <v>455</v>
      </c>
      <c r="U25" t="s">
        <v>456</v>
      </c>
      <c r="V25" t="s">
        <v>457</v>
      </c>
      <c r="AE25">
        <v>56.251119000000003</v>
      </c>
      <c r="AF25">
        <v>90.504101000000006</v>
      </c>
    </row>
    <row r="26" spans="1:32" x14ac:dyDescent="0.25">
      <c r="A26" t="str">
        <f>"1407903164530859"</f>
        <v>1407903164530859</v>
      </c>
      <c r="B26" t="s">
        <v>466</v>
      </c>
      <c r="C26" t="s">
        <v>463</v>
      </c>
      <c r="D26" t="s">
        <v>464</v>
      </c>
      <c r="E26" t="s">
        <v>465</v>
      </c>
      <c r="F26" t="s">
        <v>55</v>
      </c>
      <c r="G26" t="s">
        <v>467</v>
      </c>
      <c r="H26">
        <v>640002</v>
      </c>
      <c r="I26" t="s">
        <v>468</v>
      </c>
      <c r="J26" t="s">
        <v>469</v>
      </c>
      <c r="K26" t="s">
        <v>470</v>
      </c>
      <c r="L26" t="s">
        <v>471</v>
      </c>
      <c r="M26" t="s">
        <v>56</v>
      </c>
      <c r="N26" t="s">
        <v>157</v>
      </c>
      <c r="O26" t="s">
        <v>58</v>
      </c>
      <c r="P26" t="s">
        <v>49</v>
      </c>
      <c r="Q26">
        <v>79129782237</v>
      </c>
      <c r="R26">
        <v>79129782237</v>
      </c>
      <c r="AE26">
        <v>55.435338000000002</v>
      </c>
      <c r="AF26">
        <v>65.344566999999998</v>
      </c>
    </row>
    <row r="27" spans="1:32" x14ac:dyDescent="0.25">
      <c r="A27" t="str">
        <f>"10274364930917133"</f>
        <v>10274364930917133</v>
      </c>
      <c r="B27" t="s">
        <v>475</v>
      </c>
      <c r="C27" t="s">
        <v>472</v>
      </c>
      <c r="D27" t="s">
        <v>473</v>
      </c>
      <c r="E27" t="s">
        <v>474</v>
      </c>
      <c r="F27" t="s">
        <v>347</v>
      </c>
      <c r="G27" t="s">
        <v>476</v>
      </c>
      <c r="H27">
        <v>305029</v>
      </c>
      <c r="I27" t="s">
        <v>477</v>
      </c>
      <c r="J27" t="s">
        <v>478</v>
      </c>
      <c r="K27" t="s">
        <v>479</v>
      </c>
      <c r="L27" t="s">
        <v>480</v>
      </c>
      <c r="M27" t="s">
        <v>121</v>
      </c>
      <c r="N27" t="s">
        <v>481</v>
      </c>
      <c r="O27" t="s">
        <v>122</v>
      </c>
      <c r="P27" t="s">
        <v>120</v>
      </c>
      <c r="AE27">
        <v>51.754575000000003</v>
      </c>
      <c r="AF27">
        <v>36.189069000000003</v>
      </c>
    </row>
    <row r="28" spans="1:32" x14ac:dyDescent="0.25">
      <c r="A28" t="str">
        <f>"5348552838578213"</f>
        <v>5348552838578213</v>
      </c>
      <c r="B28" t="s">
        <v>482</v>
      </c>
      <c r="C28" t="s">
        <v>483</v>
      </c>
      <c r="D28" t="s">
        <v>484</v>
      </c>
      <c r="E28" t="s">
        <v>485</v>
      </c>
      <c r="G28" t="s">
        <v>486</v>
      </c>
      <c r="H28">
        <v>188660</v>
      </c>
      <c r="I28" t="s">
        <v>487</v>
      </c>
      <c r="J28" t="s">
        <v>488</v>
      </c>
      <c r="K28" t="s">
        <v>489</v>
      </c>
      <c r="L28" t="s">
        <v>490</v>
      </c>
      <c r="M28" t="s">
        <v>75</v>
      </c>
      <c r="N28" t="s">
        <v>491</v>
      </c>
      <c r="O28" t="s">
        <v>492</v>
      </c>
      <c r="P28" t="s">
        <v>49</v>
      </c>
      <c r="Q28">
        <v>79219838287</v>
      </c>
      <c r="R28">
        <v>79219838287</v>
      </c>
      <c r="S28" t="s">
        <v>493</v>
      </c>
      <c r="T28" t="s">
        <v>494</v>
      </c>
      <c r="U28" t="s">
        <v>495</v>
      </c>
      <c r="V28" t="s">
        <v>496</v>
      </c>
      <c r="X28" t="s">
        <v>497</v>
      </c>
      <c r="AE28">
        <v>60.091216000000003</v>
      </c>
      <c r="AF28">
        <v>30.393768999999999</v>
      </c>
    </row>
    <row r="29" spans="1:32" x14ac:dyDescent="0.25">
      <c r="A29" t="str">
        <f>"70000001045117947"</f>
        <v>70000001045117947</v>
      </c>
      <c r="B29" t="s">
        <v>499</v>
      </c>
      <c r="C29" t="s">
        <v>498</v>
      </c>
      <c r="D29" t="s">
        <v>484</v>
      </c>
      <c r="E29" t="s">
        <v>498</v>
      </c>
      <c r="G29" t="s">
        <v>500</v>
      </c>
      <c r="H29">
        <v>193149</v>
      </c>
      <c r="J29" t="s">
        <v>501</v>
      </c>
      <c r="K29" t="s">
        <v>502</v>
      </c>
      <c r="L29" t="s">
        <v>503</v>
      </c>
      <c r="M29" t="s">
        <v>92</v>
      </c>
      <c r="N29" t="s">
        <v>250</v>
      </c>
      <c r="O29" t="s">
        <v>131</v>
      </c>
      <c r="P29" t="s">
        <v>87</v>
      </c>
      <c r="Q29">
        <v>79111998050</v>
      </c>
      <c r="AE29">
        <v>59.857798000000003</v>
      </c>
      <c r="AF29">
        <v>30.498417</v>
      </c>
    </row>
    <row r="30" spans="1:32" x14ac:dyDescent="0.25">
      <c r="A30" t="str">
        <f>"70000001038242402"</f>
        <v>70000001038242402</v>
      </c>
      <c r="B30" t="s">
        <v>504</v>
      </c>
      <c r="C30" t="s">
        <v>505</v>
      </c>
      <c r="D30" t="s">
        <v>506</v>
      </c>
      <c r="E30" t="s">
        <v>507</v>
      </c>
      <c r="G30" t="s">
        <v>508</v>
      </c>
      <c r="H30">
        <v>399072</v>
      </c>
      <c r="J30" t="s">
        <v>509</v>
      </c>
      <c r="K30" t="s">
        <v>510</v>
      </c>
      <c r="M30" t="s">
        <v>138</v>
      </c>
      <c r="N30" t="s">
        <v>139</v>
      </c>
      <c r="O30" t="s">
        <v>272</v>
      </c>
      <c r="P30" t="s">
        <v>51</v>
      </c>
      <c r="Q30">
        <v>79065937732</v>
      </c>
      <c r="R30">
        <v>79065937732</v>
      </c>
      <c r="U30" t="s">
        <v>511</v>
      </c>
      <c r="V30" t="s">
        <v>512</v>
      </c>
      <c r="AE30">
        <v>52.554954000000002</v>
      </c>
      <c r="AF30">
        <v>39.833038000000002</v>
      </c>
    </row>
    <row r="31" spans="1:32" x14ac:dyDescent="0.25">
      <c r="A31" t="str">
        <f>"70000001024038754"</f>
        <v>70000001024038754</v>
      </c>
      <c r="B31" t="s">
        <v>516</v>
      </c>
      <c r="C31" t="s">
        <v>513</v>
      </c>
      <c r="D31" t="s">
        <v>514</v>
      </c>
      <c r="E31" t="s">
        <v>515</v>
      </c>
      <c r="G31" t="s">
        <v>517</v>
      </c>
      <c r="I31" t="s">
        <v>518</v>
      </c>
      <c r="K31" t="s">
        <v>519</v>
      </c>
      <c r="L31" t="s">
        <v>520</v>
      </c>
      <c r="M31" t="s">
        <v>56</v>
      </c>
      <c r="N31" t="s">
        <v>156</v>
      </c>
      <c r="O31" t="s">
        <v>346</v>
      </c>
      <c r="P31" t="s">
        <v>42</v>
      </c>
      <c r="AE31">
        <v>59.551352999999999</v>
      </c>
      <c r="AF31">
        <v>150.82646500000001</v>
      </c>
    </row>
    <row r="32" spans="1:32" x14ac:dyDescent="0.25">
      <c r="A32" t="str">
        <f>"4504127908527402"</f>
        <v>4504127908527402</v>
      </c>
      <c r="B32" t="s">
        <v>524</v>
      </c>
      <c r="C32" t="s">
        <v>521</v>
      </c>
      <c r="D32" t="s">
        <v>522</v>
      </c>
      <c r="E32" t="s">
        <v>523</v>
      </c>
      <c r="G32" t="s">
        <v>525</v>
      </c>
      <c r="H32">
        <v>143912</v>
      </c>
      <c r="I32" t="s">
        <v>526</v>
      </c>
      <c r="K32" t="s">
        <v>527</v>
      </c>
      <c r="L32" t="s">
        <v>528</v>
      </c>
      <c r="M32" t="s">
        <v>54</v>
      </c>
      <c r="N32" t="s">
        <v>106</v>
      </c>
      <c r="O32" t="s">
        <v>58</v>
      </c>
      <c r="P32" t="s">
        <v>84</v>
      </c>
      <c r="AE32">
        <v>55.792029999999997</v>
      </c>
      <c r="AF32">
        <v>37.935366999999999</v>
      </c>
    </row>
    <row r="33" spans="1:32" x14ac:dyDescent="0.25">
      <c r="A33" t="str">
        <f>"70000001025640723"</f>
        <v>70000001025640723</v>
      </c>
      <c r="B33" t="s">
        <v>531</v>
      </c>
      <c r="C33" t="s">
        <v>529</v>
      </c>
      <c r="D33" t="s">
        <v>530</v>
      </c>
      <c r="E33" t="s">
        <v>529</v>
      </c>
      <c r="G33" t="s">
        <v>532</v>
      </c>
      <c r="H33">
        <v>117405</v>
      </c>
      <c r="K33" t="s">
        <v>533</v>
      </c>
      <c r="L33" t="s">
        <v>534</v>
      </c>
      <c r="M33" t="s">
        <v>48</v>
      </c>
      <c r="N33" t="s">
        <v>535</v>
      </c>
      <c r="O33" t="s">
        <v>115</v>
      </c>
      <c r="P33" t="s">
        <v>49</v>
      </c>
      <c r="AE33">
        <v>55.573967000000003</v>
      </c>
      <c r="AF33">
        <v>37.599451000000002</v>
      </c>
    </row>
    <row r="34" spans="1:32" x14ac:dyDescent="0.25">
      <c r="A34" t="str">
        <f>"70000001031851418"</f>
        <v>70000001031851418</v>
      </c>
      <c r="B34" t="s">
        <v>540</v>
      </c>
      <c r="C34" t="s">
        <v>537</v>
      </c>
      <c r="D34" t="s">
        <v>538</v>
      </c>
      <c r="E34" t="s">
        <v>539</v>
      </c>
      <c r="G34" t="s">
        <v>541</v>
      </c>
      <c r="I34" t="s">
        <v>542</v>
      </c>
      <c r="K34" t="s">
        <v>543</v>
      </c>
      <c r="M34" t="s">
        <v>544</v>
      </c>
      <c r="N34" t="s">
        <v>545</v>
      </c>
      <c r="O34" t="s">
        <v>61</v>
      </c>
      <c r="P34" t="s">
        <v>49</v>
      </c>
      <c r="V34" t="s">
        <v>546</v>
      </c>
      <c r="AE34">
        <v>67.565524999999994</v>
      </c>
      <c r="AF34">
        <v>33.376024999999998</v>
      </c>
    </row>
    <row r="35" spans="1:32" x14ac:dyDescent="0.25">
      <c r="A35" t="str">
        <f>"70000001023588248"</f>
        <v>70000001023588248</v>
      </c>
      <c r="B35" t="s">
        <v>550</v>
      </c>
      <c r="C35" t="s">
        <v>547</v>
      </c>
      <c r="D35" t="s">
        <v>548</v>
      </c>
      <c r="E35" t="s">
        <v>549</v>
      </c>
      <c r="G35" t="s">
        <v>551</v>
      </c>
      <c r="I35" t="s">
        <v>552</v>
      </c>
      <c r="J35" t="s">
        <v>553</v>
      </c>
      <c r="K35" t="s">
        <v>554</v>
      </c>
      <c r="L35" t="s">
        <v>555</v>
      </c>
      <c r="M35" t="s">
        <v>88</v>
      </c>
      <c r="N35" t="s">
        <v>556</v>
      </c>
      <c r="O35" t="s">
        <v>275</v>
      </c>
      <c r="P35" t="s">
        <v>53</v>
      </c>
      <c r="Q35">
        <v>79308084646</v>
      </c>
      <c r="AE35">
        <v>55.406103999999999</v>
      </c>
      <c r="AF35">
        <v>43.849913999999998</v>
      </c>
    </row>
    <row r="36" spans="1:32" x14ac:dyDescent="0.25">
      <c r="A36" t="str">
        <f>"10837314884338046"</f>
        <v>10837314884338046</v>
      </c>
      <c r="B36" t="s">
        <v>247</v>
      </c>
      <c r="C36" t="s">
        <v>558</v>
      </c>
      <c r="D36" t="s">
        <v>559</v>
      </c>
      <c r="E36" t="s">
        <v>560</v>
      </c>
      <c r="G36" t="s">
        <v>561</v>
      </c>
      <c r="H36">
        <v>173003</v>
      </c>
      <c r="J36" t="s">
        <v>248</v>
      </c>
      <c r="K36" t="s">
        <v>562</v>
      </c>
      <c r="L36" t="s">
        <v>563</v>
      </c>
      <c r="M36" t="s">
        <v>160</v>
      </c>
      <c r="N36" t="s">
        <v>249</v>
      </c>
      <c r="O36" t="s">
        <v>111</v>
      </c>
      <c r="P36" t="s">
        <v>49</v>
      </c>
      <c r="V36" t="s">
        <v>564</v>
      </c>
      <c r="AE36">
        <v>58.534455000000001</v>
      </c>
      <c r="AF36">
        <v>31.266912000000001</v>
      </c>
    </row>
    <row r="37" spans="1:32" x14ac:dyDescent="0.25">
      <c r="A37" t="str">
        <f>"141265769346592"</f>
        <v>141265769346592</v>
      </c>
      <c r="B37" t="s">
        <v>565</v>
      </c>
      <c r="C37" t="s">
        <v>566</v>
      </c>
      <c r="D37" t="s">
        <v>567</v>
      </c>
      <c r="E37" t="s">
        <v>568</v>
      </c>
      <c r="G37" t="s">
        <v>569</v>
      </c>
      <c r="H37">
        <v>633004</v>
      </c>
      <c r="I37" t="s">
        <v>570</v>
      </c>
      <c r="K37" t="s">
        <v>571</v>
      </c>
      <c r="L37" t="s">
        <v>572</v>
      </c>
      <c r="M37" t="s">
        <v>335</v>
      </c>
      <c r="N37" t="s">
        <v>573</v>
      </c>
      <c r="O37" t="s">
        <v>86</v>
      </c>
      <c r="P37" t="s">
        <v>59</v>
      </c>
      <c r="Q37">
        <v>79132076757</v>
      </c>
      <c r="T37" t="s">
        <v>574</v>
      </c>
      <c r="U37" t="s">
        <v>575</v>
      </c>
      <c r="V37" t="s">
        <v>576</v>
      </c>
      <c r="AE37">
        <v>54.752366000000002</v>
      </c>
      <c r="AF37">
        <v>83.134074999999996</v>
      </c>
    </row>
    <row r="38" spans="1:32" x14ac:dyDescent="0.25">
      <c r="A38" t="str">
        <f>"282003257689658"</f>
        <v>282003257689658</v>
      </c>
      <c r="B38" t="s">
        <v>578</v>
      </c>
      <c r="C38" t="s">
        <v>577</v>
      </c>
      <c r="D38" t="s">
        <v>579</v>
      </c>
      <c r="E38" t="s">
        <v>580</v>
      </c>
      <c r="F38" t="s">
        <v>347</v>
      </c>
      <c r="G38" t="s">
        <v>581</v>
      </c>
      <c r="H38">
        <v>644007</v>
      </c>
      <c r="I38" t="s">
        <v>582</v>
      </c>
      <c r="J38" t="s">
        <v>583</v>
      </c>
      <c r="K38" t="s">
        <v>584</v>
      </c>
      <c r="L38" t="s">
        <v>585</v>
      </c>
      <c r="M38" t="s">
        <v>85</v>
      </c>
      <c r="N38" t="s">
        <v>159</v>
      </c>
      <c r="O38" t="s">
        <v>96</v>
      </c>
      <c r="P38" t="s">
        <v>49</v>
      </c>
      <c r="Q38">
        <v>79039272418</v>
      </c>
      <c r="AE38">
        <v>54.999586999999998</v>
      </c>
      <c r="AF38">
        <v>73.378996000000001</v>
      </c>
    </row>
    <row r="39" spans="1:32" x14ac:dyDescent="0.25">
      <c r="A39" t="str">
        <f>"6755927722033288"</f>
        <v>6755927722033288</v>
      </c>
      <c r="B39" t="s">
        <v>589</v>
      </c>
      <c r="C39" t="s">
        <v>586</v>
      </c>
      <c r="D39" t="s">
        <v>587</v>
      </c>
      <c r="E39" t="s">
        <v>588</v>
      </c>
      <c r="F39" t="s">
        <v>269</v>
      </c>
      <c r="G39" t="s">
        <v>590</v>
      </c>
      <c r="H39">
        <v>460048</v>
      </c>
      <c r="I39" t="s">
        <v>591</v>
      </c>
      <c r="K39" t="s">
        <v>592</v>
      </c>
      <c r="L39" t="s">
        <v>593</v>
      </c>
      <c r="M39" t="s">
        <v>71</v>
      </c>
      <c r="N39" t="s">
        <v>95</v>
      </c>
      <c r="O39" t="s">
        <v>96</v>
      </c>
      <c r="P39" t="s">
        <v>53</v>
      </c>
      <c r="AE39">
        <v>51.806310000000003</v>
      </c>
      <c r="AF39">
        <v>55.155313</v>
      </c>
    </row>
    <row r="40" spans="1:32" x14ac:dyDescent="0.25">
      <c r="A40" t="str">
        <f>"9992889954206796"</f>
        <v>9992889954206796</v>
      </c>
      <c r="B40" t="s">
        <v>598</v>
      </c>
      <c r="C40" t="s">
        <v>595</v>
      </c>
      <c r="D40" t="s">
        <v>596</v>
      </c>
      <c r="E40" t="s">
        <v>597</v>
      </c>
      <c r="F40" t="s">
        <v>60</v>
      </c>
      <c r="G40" t="s">
        <v>599</v>
      </c>
      <c r="H40">
        <v>302030</v>
      </c>
      <c r="I40" t="s">
        <v>600</v>
      </c>
      <c r="K40" t="s">
        <v>601</v>
      </c>
      <c r="L40" t="s">
        <v>602</v>
      </c>
      <c r="M40" t="s">
        <v>52</v>
      </c>
      <c r="N40" t="s">
        <v>458</v>
      </c>
      <c r="O40" t="s">
        <v>125</v>
      </c>
      <c r="P40" t="s">
        <v>49</v>
      </c>
      <c r="AE40">
        <v>52.960189</v>
      </c>
      <c r="AF40">
        <v>36.093795</v>
      </c>
    </row>
    <row r="41" spans="1:32" x14ac:dyDescent="0.25">
      <c r="A41" t="str">
        <f>"5911502791914127"</f>
        <v>5911502791914127</v>
      </c>
      <c r="B41" t="s">
        <v>605</v>
      </c>
      <c r="C41" t="s">
        <v>603</v>
      </c>
      <c r="D41" t="s">
        <v>604</v>
      </c>
      <c r="E41" t="s">
        <v>606</v>
      </c>
      <c r="G41" t="s">
        <v>607</v>
      </c>
      <c r="H41">
        <v>442761</v>
      </c>
      <c r="I41" t="s">
        <v>608</v>
      </c>
      <c r="J41" t="s">
        <v>609</v>
      </c>
      <c r="K41" t="s">
        <v>610</v>
      </c>
      <c r="L41" t="s">
        <v>611</v>
      </c>
      <c r="M41" t="s">
        <v>612</v>
      </c>
      <c r="N41" t="s">
        <v>613</v>
      </c>
      <c r="O41" t="s">
        <v>65</v>
      </c>
      <c r="P41" t="s">
        <v>53</v>
      </c>
      <c r="U41" t="s">
        <v>614</v>
      </c>
      <c r="AE41">
        <v>53.228245999999999</v>
      </c>
      <c r="AF41">
        <v>45.234414999999998</v>
      </c>
    </row>
    <row r="42" spans="1:32" x14ac:dyDescent="0.25">
      <c r="A42" t="str">
        <f>"14355752093222780"</f>
        <v>14355752093222780</v>
      </c>
      <c r="B42" t="s">
        <v>618</v>
      </c>
      <c r="C42" t="s">
        <v>615</v>
      </c>
      <c r="D42" t="s">
        <v>616</v>
      </c>
      <c r="E42" t="s">
        <v>617</v>
      </c>
      <c r="G42" t="s">
        <v>619</v>
      </c>
      <c r="H42">
        <v>618416</v>
      </c>
      <c r="I42" t="s">
        <v>620</v>
      </c>
      <c r="J42" t="s">
        <v>621</v>
      </c>
      <c r="K42" t="s">
        <v>622</v>
      </c>
      <c r="M42" t="s">
        <v>274</v>
      </c>
      <c r="N42" t="s">
        <v>623</v>
      </c>
      <c r="O42" t="s">
        <v>253</v>
      </c>
      <c r="P42" t="s">
        <v>49</v>
      </c>
      <c r="V42" t="s">
        <v>624</v>
      </c>
      <c r="AE42">
        <v>59.410680999999997</v>
      </c>
      <c r="AF42">
        <v>56.832092000000003</v>
      </c>
    </row>
    <row r="43" spans="1:32" x14ac:dyDescent="0.25">
      <c r="A43" t="str">
        <f>"3518965489880588"</f>
        <v>3518965489880588</v>
      </c>
      <c r="B43" t="s">
        <v>626</v>
      </c>
      <c r="C43" t="s">
        <v>625</v>
      </c>
      <c r="D43" t="s">
        <v>627</v>
      </c>
      <c r="E43" t="s">
        <v>628</v>
      </c>
      <c r="G43" t="s">
        <v>629</v>
      </c>
      <c r="H43">
        <v>692771</v>
      </c>
      <c r="I43" t="s">
        <v>630</v>
      </c>
      <c r="J43" t="s">
        <v>631</v>
      </c>
      <c r="K43" t="s">
        <v>632</v>
      </c>
      <c r="L43" t="s">
        <v>633</v>
      </c>
      <c r="M43" t="s">
        <v>160</v>
      </c>
      <c r="N43" t="s">
        <v>634</v>
      </c>
      <c r="O43" t="s">
        <v>383</v>
      </c>
      <c r="P43" t="s">
        <v>126</v>
      </c>
      <c r="Q43" t="s">
        <v>635</v>
      </c>
      <c r="U43" t="s">
        <v>636</v>
      </c>
      <c r="AE43">
        <v>43.334108999999998</v>
      </c>
      <c r="AF43">
        <v>132.11514099999999</v>
      </c>
    </row>
    <row r="44" spans="1:32" x14ac:dyDescent="0.25">
      <c r="A44" t="str">
        <f>"12666902232957550"</f>
        <v>12666902232957550</v>
      </c>
      <c r="B44" t="s">
        <v>638</v>
      </c>
      <c r="C44" t="s">
        <v>637</v>
      </c>
      <c r="D44" t="s">
        <v>639</v>
      </c>
      <c r="E44" t="s">
        <v>640</v>
      </c>
      <c r="F44" t="s">
        <v>641</v>
      </c>
      <c r="G44" t="s">
        <v>291</v>
      </c>
      <c r="H44">
        <v>180004</v>
      </c>
      <c r="I44" t="s">
        <v>642</v>
      </c>
      <c r="K44" t="s">
        <v>643</v>
      </c>
      <c r="L44" t="s">
        <v>644</v>
      </c>
      <c r="M44" t="s">
        <v>63</v>
      </c>
      <c r="N44" t="s">
        <v>289</v>
      </c>
      <c r="O44" t="s">
        <v>58</v>
      </c>
      <c r="P44" t="s">
        <v>49</v>
      </c>
      <c r="AE44">
        <v>57.809342999999998</v>
      </c>
      <c r="AF44">
        <v>28.361082</v>
      </c>
    </row>
    <row r="45" spans="1:32" x14ac:dyDescent="0.25">
      <c r="A45" t="str">
        <f>"70000001023080075"</f>
        <v>70000001023080075</v>
      </c>
      <c r="B45" t="s">
        <v>648</v>
      </c>
      <c r="C45" t="s">
        <v>645</v>
      </c>
      <c r="D45" t="s">
        <v>646</v>
      </c>
      <c r="E45" t="s">
        <v>647</v>
      </c>
      <c r="G45" t="s">
        <v>649</v>
      </c>
      <c r="J45" t="s">
        <v>650</v>
      </c>
      <c r="K45" t="s">
        <v>651</v>
      </c>
      <c r="M45" t="s">
        <v>88</v>
      </c>
      <c r="N45" t="s">
        <v>210</v>
      </c>
      <c r="O45" t="s">
        <v>97</v>
      </c>
      <c r="P45" t="s">
        <v>49</v>
      </c>
      <c r="Q45">
        <v>79284707000</v>
      </c>
      <c r="V45" t="s">
        <v>652</v>
      </c>
      <c r="AE45">
        <v>44.609292000000003</v>
      </c>
      <c r="AF45">
        <v>40.05386</v>
      </c>
    </row>
    <row r="46" spans="1:32" x14ac:dyDescent="0.25">
      <c r="A46" t="str">
        <f>"3800440466571366"</f>
        <v>3800440466571366</v>
      </c>
      <c r="B46" t="s">
        <v>656</v>
      </c>
      <c r="C46" t="s">
        <v>653</v>
      </c>
      <c r="D46" t="s">
        <v>654</v>
      </c>
      <c r="E46" t="s">
        <v>655</v>
      </c>
      <c r="G46" t="s">
        <v>657</v>
      </c>
      <c r="H46">
        <v>649000</v>
      </c>
      <c r="I46" t="s">
        <v>658</v>
      </c>
      <c r="J46" t="s">
        <v>659</v>
      </c>
      <c r="K46" t="s">
        <v>660</v>
      </c>
      <c r="L46" t="s">
        <v>661</v>
      </c>
      <c r="M46" t="s">
        <v>88</v>
      </c>
      <c r="N46" t="s">
        <v>210</v>
      </c>
      <c r="O46" t="s">
        <v>117</v>
      </c>
      <c r="P46" t="s">
        <v>49</v>
      </c>
      <c r="Q46">
        <v>79139999699</v>
      </c>
      <c r="U46" t="s">
        <v>662</v>
      </c>
      <c r="AE46">
        <v>51.957554999999999</v>
      </c>
      <c r="AF46">
        <v>85.967090999999996</v>
      </c>
    </row>
    <row r="47" spans="1:32" x14ac:dyDescent="0.25">
      <c r="A47" t="str">
        <f>"70000001018541789"</f>
        <v>70000001018541789</v>
      </c>
      <c r="B47" t="s">
        <v>665</v>
      </c>
      <c r="C47" t="s">
        <v>663</v>
      </c>
      <c r="D47" t="s">
        <v>664</v>
      </c>
      <c r="E47" t="s">
        <v>666</v>
      </c>
      <c r="G47" t="s">
        <v>462</v>
      </c>
      <c r="H47">
        <v>453618</v>
      </c>
      <c r="J47" t="s">
        <v>667</v>
      </c>
      <c r="K47" t="s">
        <v>668</v>
      </c>
      <c r="L47" t="s">
        <v>669</v>
      </c>
      <c r="M47" t="s">
        <v>212</v>
      </c>
      <c r="N47" t="s">
        <v>670</v>
      </c>
      <c r="O47" t="s">
        <v>91</v>
      </c>
      <c r="P47" t="s">
        <v>53</v>
      </c>
      <c r="AE47">
        <v>53.393284000000001</v>
      </c>
      <c r="AF47">
        <v>58.836409000000003</v>
      </c>
    </row>
    <row r="48" spans="1:32" x14ac:dyDescent="0.25">
      <c r="A48" t="str">
        <f>"70000001044387526"</f>
        <v>70000001044387526</v>
      </c>
      <c r="B48" t="s">
        <v>675</v>
      </c>
      <c r="C48" t="s">
        <v>672</v>
      </c>
      <c r="D48" t="s">
        <v>673</v>
      </c>
      <c r="E48" t="s">
        <v>674</v>
      </c>
      <c r="G48" t="s">
        <v>676</v>
      </c>
      <c r="K48" t="s">
        <v>677</v>
      </c>
      <c r="L48" t="s">
        <v>678</v>
      </c>
      <c r="M48" t="s">
        <v>679</v>
      </c>
      <c r="N48" t="s">
        <v>680</v>
      </c>
      <c r="O48" t="s">
        <v>50</v>
      </c>
      <c r="P48" t="s">
        <v>49</v>
      </c>
      <c r="Q48">
        <v>79140500668</v>
      </c>
      <c r="R48">
        <v>79140500668</v>
      </c>
      <c r="V48" t="s">
        <v>681</v>
      </c>
      <c r="AE48">
        <v>50.351759999999999</v>
      </c>
      <c r="AF48">
        <v>106.448052</v>
      </c>
    </row>
    <row r="49" spans="1:32" x14ac:dyDescent="0.25">
      <c r="A49" t="str">
        <f>"70000001038346943"</f>
        <v>70000001038346943</v>
      </c>
      <c r="B49" t="s">
        <v>686</v>
      </c>
      <c r="C49" t="s">
        <v>682</v>
      </c>
      <c r="D49" t="s">
        <v>684</v>
      </c>
      <c r="E49" t="s">
        <v>685</v>
      </c>
      <c r="G49" t="s">
        <v>687</v>
      </c>
      <c r="J49" t="s">
        <v>688</v>
      </c>
      <c r="K49" t="s">
        <v>689</v>
      </c>
      <c r="M49" t="s">
        <v>199</v>
      </c>
      <c r="N49" t="s">
        <v>200</v>
      </c>
      <c r="O49" t="s">
        <v>50</v>
      </c>
      <c r="P49" t="s">
        <v>107</v>
      </c>
      <c r="Q49">
        <v>79898779222</v>
      </c>
      <c r="U49" t="s">
        <v>690</v>
      </c>
      <c r="AE49">
        <v>42.068792999999999</v>
      </c>
      <c r="AF49">
        <v>48.281846999999999</v>
      </c>
    </row>
    <row r="50" spans="1:32" x14ac:dyDescent="0.25">
      <c r="A50" t="str">
        <f>"70000001024352435"</f>
        <v>70000001024352435</v>
      </c>
      <c r="B50" t="s">
        <v>692</v>
      </c>
      <c r="C50" t="s">
        <v>691</v>
      </c>
      <c r="D50" t="s">
        <v>693</v>
      </c>
      <c r="E50" t="s">
        <v>694</v>
      </c>
      <c r="G50" t="s">
        <v>695</v>
      </c>
      <c r="J50" t="s">
        <v>696</v>
      </c>
      <c r="K50" t="s">
        <v>697</v>
      </c>
      <c r="L50" t="s">
        <v>698</v>
      </c>
      <c r="M50" t="s">
        <v>85</v>
      </c>
      <c r="N50" t="s">
        <v>159</v>
      </c>
      <c r="O50" t="s">
        <v>97</v>
      </c>
      <c r="P50" t="s">
        <v>84</v>
      </c>
      <c r="Q50" t="s">
        <v>699</v>
      </c>
      <c r="U50" t="s">
        <v>700</v>
      </c>
      <c r="AE50">
        <v>43.199759</v>
      </c>
      <c r="AF50">
        <v>44.754530000000003</v>
      </c>
    </row>
    <row r="51" spans="1:32" x14ac:dyDescent="0.25">
      <c r="A51" t="str">
        <f>"70000001023558645"</f>
        <v>70000001023558645</v>
      </c>
      <c r="B51" t="s">
        <v>444</v>
      </c>
      <c r="C51" t="s">
        <v>701</v>
      </c>
      <c r="D51" t="s">
        <v>702</v>
      </c>
      <c r="E51" t="s">
        <v>703</v>
      </c>
      <c r="G51" t="s">
        <v>704</v>
      </c>
      <c r="I51" t="s">
        <v>705</v>
      </c>
      <c r="J51" t="s">
        <v>706</v>
      </c>
      <c r="K51" t="s">
        <v>707</v>
      </c>
      <c r="M51" t="s">
        <v>52</v>
      </c>
      <c r="N51" t="s">
        <v>440</v>
      </c>
      <c r="O51" t="s">
        <v>103</v>
      </c>
      <c r="P51" t="s">
        <v>49</v>
      </c>
      <c r="AE51">
        <v>46.307687999999999</v>
      </c>
      <c r="AF51">
        <v>44.272725999999999</v>
      </c>
    </row>
    <row r="52" spans="1:32" x14ac:dyDescent="0.25">
      <c r="A52" t="str">
        <f>"11259527349403705"</f>
        <v>11259527349403705</v>
      </c>
      <c r="B52" t="s">
        <v>709</v>
      </c>
      <c r="C52" t="s">
        <v>708</v>
      </c>
      <c r="D52" t="s">
        <v>710</v>
      </c>
      <c r="E52" t="s">
        <v>711</v>
      </c>
      <c r="F52" t="s">
        <v>712</v>
      </c>
      <c r="G52" t="s">
        <v>713</v>
      </c>
      <c r="H52">
        <v>185003</v>
      </c>
      <c r="I52" t="s">
        <v>714</v>
      </c>
      <c r="K52" t="s">
        <v>715</v>
      </c>
      <c r="L52" t="s">
        <v>716</v>
      </c>
      <c r="M52" t="s">
        <v>161</v>
      </c>
      <c r="N52" t="s">
        <v>717</v>
      </c>
      <c r="O52" t="s">
        <v>74</v>
      </c>
      <c r="P52" t="s">
        <v>53</v>
      </c>
      <c r="AE52">
        <v>61.775385999999997</v>
      </c>
      <c r="AF52">
        <v>34.383073000000003</v>
      </c>
    </row>
    <row r="53" spans="1:32" x14ac:dyDescent="0.25">
      <c r="A53" t="str">
        <f>"10133627442561301"</f>
        <v>10133627442561301</v>
      </c>
      <c r="B53" t="s">
        <v>719</v>
      </c>
      <c r="C53" t="s">
        <v>718</v>
      </c>
      <c r="D53" t="s">
        <v>720</v>
      </c>
      <c r="E53" t="s">
        <v>721</v>
      </c>
      <c r="G53" t="s">
        <v>722</v>
      </c>
      <c r="H53">
        <v>167000</v>
      </c>
      <c r="I53" t="s">
        <v>723</v>
      </c>
      <c r="K53" t="s">
        <v>724</v>
      </c>
      <c r="L53" t="s">
        <v>725</v>
      </c>
      <c r="M53" t="s">
        <v>56</v>
      </c>
      <c r="N53" t="s">
        <v>57</v>
      </c>
      <c r="O53" t="s">
        <v>109</v>
      </c>
      <c r="P53" t="s">
        <v>42</v>
      </c>
      <c r="AE53">
        <v>61.666907000000002</v>
      </c>
      <c r="AF53">
        <v>50.827485000000003</v>
      </c>
    </row>
    <row r="54" spans="1:32" x14ac:dyDescent="0.25">
      <c r="A54" t="str">
        <f>"70000001024206564"</f>
        <v>70000001024206564</v>
      </c>
      <c r="B54" t="s">
        <v>729</v>
      </c>
      <c r="C54" t="s">
        <v>726</v>
      </c>
      <c r="D54" t="s">
        <v>727</v>
      </c>
      <c r="E54" t="s">
        <v>728</v>
      </c>
      <c r="G54" t="s">
        <v>730</v>
      </c>
      <c r="I54" t="s">
        <v>731</v>
      </c>
      <c r="K54" t="s">
        <v>732</v>
      </c>
      <c r="L54" t="s">
        <v>733</v>
      </c>
      <c r="M54" t="s">
        <v>88</v>
      </c>
      <c r="N54" t="s">
        <v>89</v>
      </c>
      <c r="O54" t="s">
        <v>105</v>
      </c>
      <c r="P54" t="s">
        <v>49</v>
      </c>
      <c r="Q54">
        <v>79787524106</v>
      </c>
      <c r="AE54">
        <v>45.189193000000003</v>
      </c>
      <c r="AF54">
        <v>33.351027999999999</v>
      </c>
    </row>
    <row r="55" spans="1:32" x14ac:dyDescent="0.25">
      <c r="A55" t="str">
        <f>"2956015536766984"</f>
        <v>2956015536766984</v>
      </c>
      <c r="B55" t="s">
        <v>737</v>
      </c>
      <c r="C55" t="s">
        <v>734</v>
      </c>
      <c r="D55" t="s">
        <v>735</v>
      </c>
      <c r="E55" t="s">
        <v>736</v>
      </c>
      <c r="G55" t="s">
        <v>290</v>
      </c>
      <c r="H55">
        <v>425000</v>
      </c>
      <c r="J55" t="s">
        <v>738</v>
      </c>
      <c r="K55" t="s">
        <v>739</v>
      </c>
      <c r="L55" t="s">
        <v>740</v>
      </c>
      <c r="M55" t="s">
        <v>52</v>
      </c>
      <c r="N55" t="s">
        <v>137</v>
      </c>
      <c r="O55" t="s">
        <v>143</v>
      </c>
      <c r="P55" t="s">
        <v>53</v>
      </c>
      <c r="Q55">
        <v>79625900669</v>
      </c>
      <c r="U55" t="s">
        <v>741</v>
      </c>
      <c r="V55" t="s">
        <v>742</v>
      </c>
      <c r="AE55">
        <v>55.865535000000001</v>
      </c>
      <c r="AF55">
        <v>48.359690000000001</v>
      </c>
    </row>
    <row r="56" spans="1:32" x14ac:dyDescent="0.25">
      <c r="A56" t="str">
        <f>"11963214791181641"</f>
        <v>11963214791181641</v>
      </c>
      <c r="B56" t="s">
        <v>745</v>
      </c>
      <c r="C56" t="s">
        <v>744</v>
      </c>
      <c r="D56" t="s">
        <v>746</v>
      </c>
      <c r="E56" t="s">
        <v>747</v>
      </c>
      <c r="G56" t="s">
        <v>748</v>
      </c>
      <c r="H56">
        <v>431449</v>
      </c>
      <c r="I56" t="s">
        <v>749</v>
      </c>
      <c r="J56" t="s">
        <v>750</v>
      </c>
      <c r="K56" t="s">
        <v>751</v>
      </c>
      <c r="L56" t="s">
        <v>752</v>
      </c>
      <c r="M56" t="s">
        <v>56</v>
      </c>
      <c r="N56" t="s">
        <v>140</v>
      </c>
      <c r="O56" t="s">
        <v>753</v>
      </c>
      <c r="P56" t="s">
        <v>53</v>
      </c>
      <c r="Q56">
        <v>79603351564</v>
      </c>
      <c r="R56">
        <v>79603351564</v>
      </c>
      <c r="X56" t="s">
        <v>754</v>
      </c>
      <c r="AE56">
        <v>54.077643999999999</v>
      </c>
      <c r="AF56">
        <v>44.955925999999998</v>
      </c>
    </row>
    <row r="57" spans="1:32" x14ac:dyDescent="0.25">
      <c r="A57" t="str">
        <f>"70000001017293249"</f>
        <v>70000001017293249</v>
      </c>
      <c r="B57" t="s">
        <v>758</v>
      </c>
      <c r="C57" t="s">
        <v>755</v>
      </c>
      <c r="D57" t="s">
        <v>756</v>
      </c>
      <c r="E57" t="s">
        <v>757</v>
      </c>
      <c r="G57" t="s">
        <v>198</v>
      </c>
      <c r="H57">
        <v>678080</v>
      </c>
      <c r="J57" t="s">
        <v>759</v>
      </c>
      <c r="K57" t="s">
        <v>760</v>
      </c>
      <c r="L57" t="s">
        <v>761</v>
      </c>
      <c r="M57" t="s">
        <v>99</v>
      </c>
      <c r="N57" t="s">
        <v>762</v>
      </c>
      <c r="O57" t="s">
        <v>76</v>
      </c>
      <c r="P57" t="s">
        <v>42</v>
      </c>
      <c r="Q57" t="s">
        <v>763</v>
      </c>
      <c r="U57" t="s">
        <v>764</v>
      </c>
      <c r="AE57">
        <v>61.954253999999999</v>
      </c>
      <c r="AF57">
        <v>129.902334</v>
      </c>
    </row>
    <row r="58" spans="1:32" x14ac:dyDescent="0.25">
      <c r="A58" t="str">
        <f>"70000001022575249"</f>
        <v>70000001022575249</v>
      </c>
      <c r="B58" t="s">
        <v>765</v>
      </c>
      <c r="C58" t="s">
        <v>350</v>
      </c>
      <c r="D58" t="s">
        <v>766</v>
      </c>
      <c r="E58" t="s">
        <v>767</v>
      </c>
      <c r="F58" t="s">
        <v>594</v>
      </c>
      <c r="G58" t="s">
        <v>768</v>
      </c>
      <c r="I58" t="s">
        <v>769</v>
      </c>
      <c r="K58" t="s">
        <v>770</v>
      </c>
      <c r="L58" t="s">
        <v>771</v>
      </c>
      <c r="M58" t="s">
        <v>82</v>
      </c>
      <c r="N58" t="s">
        <v>182</v>
      </c>
      <c r="O58" t="s">
        <v>134</v>
      </c>
      <c r="P58" t="s">
        <v>49</v>
      </c>
      <c r="U58" t="s">
        <v>772</v>
      </c>
      <c r="AE58">
        <v>43.034497999999999</v>
      </c>
      <c r="AF58">
        <v>44.676721000000001</v>
      </c>
    </row>
    <row r="59" spans="1:32" x14ac:dyDescent="0.25">
      <c r="A59" t="str">
        <f>"70000001006685125"</f>
        <v>70000001006685125</v>
      </c>
      <c r="B59" t="s">
        <v>776</v>
      </c>
      <c r="C59" t="s">
        <v>773</v>
      </c>
      <c r="D59" t="s">
        <v>774</v>
      </c>
      <c r="E59" t="s">
        <v>775</v>
      </c>
      <c r="G59" t="s">
        <v>460</v>
      </c>
      <c r="H59">
        <v>423403</v>
      </c>
      <c r="J59" t="s">
        <v>777</v>
      </c>
      <c r="K59" t="s">
        <v>778</v>
      </c>
      <c r="L59" t="s">
        <v>779</v>
      </c>
      <c r="M59" t="s">
        <v>56</v>
      </c>
      <c r="N59" t="s">
        <v>780</v>
      </c>
      <c r="O59" t="s">
        <v>74</v>
      </c>
      <c r="P59" t="s">
        <v>53</v>
      </c>
      <c r="Q59">
        <v>79179173022</v>
      </c>
      <c r="U59" t="s">
        <v>781</v>
      </c>
      <c r="V59" t="s">
        <v>782</v>
      </c>
      <c r="AE59">
        <v>54.901800000000001</v>
      </c>
      <c r="AF59">
        <v>52.265504999999997</v>
      </c>
    </row>
    <row r="60" spans="1:32" x14ac:dyDescent="0.25">
      <c r="A60" t="str">
        <f>"70000001027740713"</f>
        <v>70000001027740713</v>
      </c>
      <c r="B60" t="s">
        <v>412</v>
      </c>
      <c r="C60" t="s">
        <v>783</v>
      </c>
      <c r="D60" t="s">
        <v>784</v>
      </c>
      <c r="E60" t="s">
        <v>785</v>
      </c>
      <c r="G60" t="s">
        <v>786</v>
      </c>
      <c r="I60" t="s">
        <v>787</v>
      </c>
      <c r="J60" t="s">
        <v>788</v>
      </c>
      <c r="K60" t="s">
        <v>789</v>
      </c>
      <c r="L60" t="s">
        <v>790</v>
      </c>
      <c r="M60" t="s">
        <v>52</v>
      </c>
      <c r="N60" t="s">
        <v>137</v>
      </c>
      <c r="O60" t="s">
        <v>791</v>
      </c>
      <c r="P60" t="s">
        <v>42</v>
      </c>
      <c r="U60" t="s">
        <v>792</v>
      </c>
      <c r="V60" t="s">
        <v>793</v>
      </c>
      <c r="AE60">
        <v>51.710510999999997</v>
      </c>
      <c r="AF60">
        <v>94.438828999999998</v>
      </c>
    </row>
    <row r="61" spans="1:32" x14ac:dyDescent="0.25">
      <c r="A61" t="str">
        <f>"9711414977495979"</f>
        <v>9711414977495979</v>
      </c>
      <c r="B61" t="s">
        <v>797</v>
      </c>
      <c r="C61" t="s">
        <v>794</v>
      </c>
      <c r="D61" t="s">
        <v>795</v>
      </c>
      <c r="E61" t="s">
        <v>796</v>
      </c>
      <c r="G61" t="s">
        <v>798</v>
      </c>
      <c r="H61">
        <v>655004</v>
      </c>
      <c r="I61" t="s">
        <v>799</v>
      </c>
      <c r="K61" t="s">
        <v>800</v>
      </c>
      <c r="L61" t="s">
        <v>801</v>
      </c>
      <c r="M61" t="s">
        <v>254</v>
      </c>
      <c r="N61" t="s">
        <v>459</v>
      </c>
      <c r="O61" t="s">
        <v>62</v>
      </c>
      <c r="P61" t="s">
        <v>49</v>
      </c>
      <c r="AE61">
        <v>53.710788999999998</v>
      </c>
      <c r="AF61">
        <v>91.392235999999997</v>
      </c>
    </row>
    <row r="62" spans="1:32" x14ac:dyDescent="0.25">
      <c r="A62" t="str">
        <f>"3378228001582991"</f>
        <v>3378228001582991</v>
      </c>
      <c r="B62" t="s">
        <v>805</v>
      </c>
      <c r="C62" t="s">
        <v>802</v>
      </c>
      <c r="D62" t="s">
        <v>803</v>
      </c>
      <c r="E62" t="s">
        <v>804</v>
      </c>
      <c r="G62" t="s">
        <v>806</v>
      </c>
      <c r="H62">
        <v>346780</v>
      </c>
      <c r="I62" t="s">
        <v>807</v>
      </c>
      <c r="J62" t="s">
        <v>808</v>
      </c>
      <c r="K62" t="s">
        <v>809</v>
      </c>
      <c r="M62" t="s">
        <v>88</v>
      </c>
      <c r="N62" t="s">
        <v>136</v>
      </c>
      <c r="O62" t="s">
        <v>810</v>
      </c>
      <c r="P62" t="s">
        <v>49</v>
      </c>
      <c r="Q62" t="s">
        <v>811</v>
      </c>
      <c r="AE62">
        <v>47.107596999999998</v>
      </c>
      <c r="AF62">
        <v>39.419893999999999</v>
      </c>
    </row>
    <row r="63" spans="1:32" x14ac:dyDescent="0.25">
      <c r="A63" t="str">
        <f>"6192978769093532"</f>
        <v>6192978769093532</v>
      </c>
      <c r="B63" t="s">
        <v>815</v>
      </c>
      <c r="C63" t="s">
        <v>812</v>
      </c>
      <c r="D63" t="s">
        <v>813</v>
      </c>
      <c r="E63" t="s">
        <v>814</v>
      </c>
      <c r="G63" t="s">
        <v>816</v>
      </c>
      <c r="H63">
        <v>391112</v>
      </c>
      <c r="I63" t="s">
        <v>817</v>
      </c>
      <c r="J63" t="s">
        <v>818</v>
      </c>
      <c r="K63" t="s">
        <v>819</v>
      </c>
      <c r="L63" t="s">
        <v>820</v>
      </c>
      <c r="M63" t="s">
        <v>85</v>
      </c>
      <c r="N63" t="s">
        <v>118</v>
      </c>
      <c r="O63" t="s">
        <v>65</v>
      </c>
      <c r="P63" t="s">
        <v>59</v>
      </c>
      <c r="Q63">
        <v>79109059845</v>
      </c>
      <c r="AE63">
        <v>54.727046999999999</v>
      </c>
      <c r="AF63">
        <v>39.506635000000003</v>
      </c>
    </row>
    <row r="64" spans="1:32" x14ac:dyDescent="0.25">
      <c r="A64" t="str">
        <f>"2533803071522367"</f>
        <v>2533803071522367</v>
      </c>
      <c r="B64" t="s">
        <v>823</v>
      </c>
      <c r="C64" t="s">
        <v>822</v>
      </c>
      <c r="D64" t="s">
        <v>743</v>
      </c>
      <c r="E64" t="s">
        <v>824</v>
      </c>
      <c r="G64" t="s">
        <v>825</v>
      </c>
      <c r="H64">
        <v>443528</v>
      </c>
      <c r="I64" t="s">
        <v>826</v>
      </c>
      <c r="K64" t="s">
        <v>827</v>
      </c>
      <c r="L64" t="s">
        <v>828</v>
      </c>
      <c r="M64" t="s">
        <v>85</v>
      </c>
      <c r="N64" t="s">
        <v>829</v>
      </c>
      <c r="O64" t="s">
        <v>65</v>
      </c>
      <c r="P64" t="s">
        <v>49</v>
      </c>
      <c r="U64" t="s">
        <v>830</v>
      </c>
      <c r="V64" t="s">
        <v>831</v>
      </c>
      <c r="AE64">
        <v>53.274973000000003</v>
      </c>
      <c r="AF64">
        <v>50.415878999999997</v>
      </c>
    </row>
    <row r="65" spans="1:32" x14ac:dyDescent="0.25">
      <c r="A65" t="str">
        <f>"70000001024542865"</f>
        <v>70000001024542865</v>
      </c>
      <c r="B65" t="s">
        <v>835</v>
      </c>
      <c r="C65" t="s">
        <v>832</v>
      </c>
      <c r="D65" t="s">
        <v>833</v>
      </c>
      <c r="E65" t="s">
        <v>834</v>
      </c>
      <c r="G65" t="s">
        <v>536</v>
      </c>
      <c r="I65" t="s">
        <v>836</v>
      </c>
      <c r="J65" t="s">
        <v>837</v>
      </c>
      <c r="K65" t="s">
        <v>838</v>
      </c>
      <c r="L65" t="s">
        <v>839</v>
      </c>
      <c r="M65" t="s">
        <v>108</v>
      </c>
      <c r="N65" t="s">
        <v>840</v>
      </c>
      <c r="O65" t="s">
        <v>62</v>
      </c>
      <c r="P65" t="s">
        <v>53</v>
      </c>
      <c r="U65" t="s">
        <v>841</v>
      </c>
      <c r="AE65">
        <v>52.041930999999998</v>
      </c>
      <c r="AF65">
        <v>47.784818000000001</v>
      </c>
    </row>
    <row r="66" spans="1:32" x14ac:dyDescent="0.25">
      <c r="A66" t="str">
        <f>"12385428256748603"</f>
        <v>12385428256748603</v>
      </c>
      <c r="B66" t="s">
        <v>844</v>
      </c>
      <c r="C66" t="s">
        <v>843</v>
      </c>
      <c r="D66" t="s">
        <v>848</v>
      </c>
      <c r="E66" t="s">
        <v>849</v>
      </c>
      <c r="G66" t="s">
        <v>850</v>
      </c>
      <c r="H66">
        <v>694020</v>
      </c>
      <c r="J66" t="s">
        <v>851</v>
      </c>
      <c r="K66" t="s">
        <v>852</v>
      </c>
      <c r="L66" t="s">
        <v>845</v>
      </c>
      <c r="M66" t="s">
        <v>853</v>
      </c>
      <c r="N66" t="s">
        <v>854</v>
      </c>
      <c r="O66" t="s">
        <v>211</v>
      </c>
      <c r="P66" t="s">
        <v>49</v>
      </c>
      <c r="Q66">
        <v>79146414886</v>
      </c>
      <c r="U66" t="s">
        <v>846</v>
      </c>
      <c r="V66" t="s">
        <v>847</v>
      </c>
      <c r="AE66">
        <v>46.640712999999998</v>
      </c>
      <c r="AF66">
        <v>142.78466599999999</v>
      </c>
    </row>
    <row r="67" spans="1:32" x14ac:dyDescent="0.25">
      <c r="A67" t="str">
        <f>"1267165676596822"</f>
        <v>1267165676596822</v>
      </c>
      <c r="B67" t="s">
        <v>858</v>
      </c>
      <c r="C67" t="s">
        <v>855</v>
      </c>
      <c r="D67" t="s">
        <v>856</v>
      </c>
      <c r="E67" t="s">
        <v>857</v>
      </c>
      <c r="G67" t="s">
        <v>859</v>
      </c>
      <c r="H67">
        <v>624003</v>
      </c>
      <c r="J67" t="s">
        <v>860</v>
      </c>
      <c r="K67" t="s">
        <v>861</v>
      </c>
      <c r="L67" t="s">
        <v>862</v>
      </c>
      <c r="M67" t="s">
        <v>67</v>
      </c>
      <c r="N67" t="s">
        <v>68</v>
      </c>
      <c r="O67" t="s">
        <v>115</v>
      </c>
      <c r="P67" t="s">
        <v>42</v>
      </c>
      <c r="Q67">
        <v>79058040002</v>
      </c>
      <c r="U67" t="s">
        <v>863</v>
      </c>
      <c r="AE67">
        <v>56.712856000000002</v>
      </c>
      <c r="AF67">
        <v>60.830939999999998</v>
      </c>
    </row>
    <row r="68" spans="1:32" x14ac:dyDescent="0.25">
      <c r="A68" t="str">
        <f>"8866990047363633"</f>
        <v>8866990047363633</v>
      </c>
      <c r="B68" t="s">
        <v>865</v>
      </c>
      <c r="C68" t="s">
        <v>864</v>
      </c>
      <c r="D68" t="s">
        <v>866</v>
      </c>
      <c r="E68" t="s">
        <v>867</v>
      </c>
      <c r="F68" t="s">
        <v>78</v>
      </c>
      <c r="G68" t="s">
        <v>868</v>
      </c>
      <c r="H68">
        <v>214013</v>
      </c>
      <c r="I68" t="s">
        <v>869</v>
      </c>
      <c r="K68" t="s">
        <v>870</v>
      </c>
      <c r="L68" t="s">
        <v>871</v>
      </c>
      <c r="M68" t="s">
        <v>872</v>
      </c>
      <c r="N68" t="s">
        <v>873</v>
      </c>
      <c r="O68" t="s">
        <v>109</v>
      </c>
      <c r="P68" t="s">
        <v>49</v>
      </c>
      <c r="T68" t="s">
        <v>874</v>
      </c>
      <c r="U68" t="s">
        <v>875</v>
      </c>
      <c r="V68" t="s">
        <v>876</v>
      </c>
      <c r="Y68" t="s">
        <v>877</v>
      </c>
      <c r="AE68">
        <v>54.768399000000002</v>
      </c>
      <c r="AF68">
        <v>32.034514000000001</v>
      </c>
    </row>
    <row r="69" spans="1:32" x14ac:dyDescent="0.25">
      <c r="A69" t="str">
        <f>"12526164744602226"</f>
        <v>12526164744602226</v>
      </c>
      <c r="B69" t="s">
        <v>879</v>
      </c>
      <c r="C69" t="s">
        <v>878</v>
      </c>
      <c r="D69" t="s">
        <v>880</v>
      </c>
      <c r="E69" t="s">
        <v>881</v>
      </c>
      <c r="G69" t="s">
        <v>882</v>
      </c>
      <c r="H69">
        <v>357821</v>
      </c>
      <c r="J69" t="s">
        <v>883</v>
      </c>
      <c r="K69" t="s">
        <v>884</v>
      </c>
      <c r="L69" t="s">
        <v>885</v>
      </c>
      <c r="M69" t="s">
        <v>52</v>
      </c>
      <c r="N69" t="s">
        <v>112</v>
      </c>
      <c r="O69" t="s">
        <v>93</v>
      </c>
      <c r="P69" t="s">
        <v>49</v>
      </c>
      <c r="AE69">
        <v>44.129592000000002</v>
      </c>
      <c r="AF69">
        <v>43.448341999999997</v>
      </c>
    </row>
    <row r="70" spans="1:32" x14ac:dyDescent="0.25">
      <c r="A70" t="str">
        <f>"11400265837886481"</f>
        <v>11400265837886481</v>
      </c>
      <c r="B70" t="s">
        <v>671</v>
      </c>
      <c r="C70" t="s">
        <v>886</v>
      </c>
      <c r="D70" t="s">
        <v>887</v>
      </c>
      <c r="E70" t="s">
        <v>888</v>
      </c>
      <c r="G70" t="s">
        <v>889</v>
      </c>
      <c r="H70">
        <v>393190</v>
      </c>
      <c r="I70" t="s">
        <v>890</v>
      </c>
      <c r="J70" t="s">
        <v>891</v>
      </c>
      <c r="K70" t="s">
        <v>892</v>
      </c>
      <c r="L70" t="s">
        <v>893</v>
      </c>
      <c r="M70" t="s">
        <v>348</v>
      </c>
      <c r="N70" t="s">
        <v>894</v>
      </c>
      <c r="O70" t="s">
        <v>79</v>
      </c>
      <c r="P70" t="s">
        <v>53</v>
      </c>
      <c r="Q70">
        <v>79606724066</v>
      </c>
      <c r="T70" t="s">
        <v>895</v>
      </c>
      <c r="U70" t="s">
        <v>896</v>
      </c>
      <c r="V70" t="s">
        <v>897</v>
      </c>
      <c r="X70" t="s">
        <v>898</v>
      </c>
      <c r="Y70" t="s">
        <v>899</v>
      </c>
      <c r="AE70">
        <v>52.582594</v>
      </c>
      <c r="AF70">
        <v>41.497608</v>
      </c>
    </row>
    <row r="71" spans="1:32" x14ac:dyDescent="0.25">
      <c r="A71" t="str">
        <f>"70000001018055274"</f>
        <v>70000001018055274</v>
      </c>
      <c r="B71" t="s">
        <v>904</v>
      </c>
      <c r="C71" t="s">
        <v>900</v>
      </c>
      <c r="D71" t="s">
        <v>441</v>
      </c>
      <c r="E71" t="s">
        <v>901</v>
      </c>
      <c r="G71" t="s">
        <v>902</v>
      </c>
      <c r="H71">
        <v>170530</v>
      </c>
      <c r="I71" t="s">
        <v>903</v>
      </c>
      <c r="K71" t="s">
        <v>905</v>
      </c>
      <c r="L71" t="s">
        <v>906</v>
      </c>
      <c r="M71" t="s">
        <v>225</v>
      </c>
      <c r="N71" t="s">
        <v>907</v>
      </c>
      <c r="O71" t="s">
        <v>73</v>
      </c>
      <c r="P71" t="s">
        <v>53</v>
      </c>
      <c r="V71" t="s">
        <v>908</v>
      </c>
      <c r="AE71">
        <v>56.774684000000001</v>
      </c>
      <c r="AF71">
        <v>36.105587</v>
      </c>
    </row>
    <row r="72" spans="1:32" x14ac:dyDescent="0.25">
      <c r="A72" t="str">
        <f>"422740746401859"</f>
        <v>422740746401859</v>
      </c>
      <c r="B72" t="s">
        <v>912</v>
      </c>
      <c r="C72" t="s">
        <v>909</v>
      </c>
      <c r="D72" t="s">
        <v>910</v>
      </c>
      <c r="E72" t="s">
        <v>911</v>
      </c>
      <c r="G72" t="s">
        <v>913</v>
      </c>
      <c r="I72" t="s">
        <v>914</v>
      </c>
      <c r="K72" t="s">
        <v>915</v>
      </c>
      <c r="L72" t="s">
        <v>916</v>
      </c>
      <c r="M72" t="s">
        <v>917</v>
      </c>
      <c r="N72" t="s">
        <v>918</v>
      </c>
      <c r="O72" t="s">
        <v>62</v>
      </c>
      <c r="P72" t="s">
        <v>51</v>
      </c>
      <c r="U72" t="s">
        <v>919</v>
      </c>
      <c r="V72" t="s">
        <v>920</v>
      </c>
      <c r="W72" t="s">
        <v>921</v>
      </c>
      <c r="AE72">
        <v>56.607771</v>
      </c>
      <c r="AF72">
        <v>84.858475999999996</v>
      </c>
    </row>
    <row r="73" spans="1:32" x14ac:dyDescent="0.25">
      <c r="A73" t="str">
        <f>"70000001039181420"</f>
        <v>70000001039181420</v>
      </c>
      <c r="B73" t="s">
        <v>925</v>
      </c>
      <c r="C73" t="s">
        <v>922</v>
      </c>
      <c r="D73" t="s">
        <v>923</v>
      </c>
      <c r="E73" t="s">
        <v>924</v>
      </c>
      <c r="G73" t="s">
        <v>926</v>
      </c>
      <c r="I73" t="s">
        <v>927</v>
      </c>
      <c r="J73" t="s">
        <v>928</v>
      </c>
      <c r="K73" t="s">
        <v>929</v>
      </c>
      <c r="L73" t="s">
        <v>930</v>
      </c>
      <c r="M73" t="s">
        <v>52</v>
      </c>
      <c r="N73" t="s">
        <v>931</v>
      </c>
      <c r="O73" t="s">
        <v>90</v>
      </c>
      <c r="Q73">
        <v>79105860707</v>
      </c>
      <c r="AE73">
        <v>54.486234000000003</v>
      </c>
      <c r="AF73">
        <v>36.994467</v>
      </c>
    </row>
    <row r="74" spans="1:32" x14ac:dyDescent="0.25">
      <c r="A74" t="str">
        <f>"1830115630177380"</f>
        <v>1830115630177380</v>
      </c>
      <c r="B74" t="s">
        <v>935</v>
      </c>
      <c r="C74" t="s">
        <v>932</v>
      </c>
      <c r="D74" t="s">
        <v>933</v>
      </c>
      <c r="E74" t="s">
        <v>934</v>
      </c>
      <c r="G74" t="s">
        <v>936</v>
      </c>
      <c r="H74">
        <v>627144</v>
      </c>
      <c r="I74" t="s">
        <v>937</v>
      </c>
      <c r="K74" t="s">
        <v>938</v>
      </c>
      <c r="M74" t="s">
        <v>142</v>
      </c>
      <c r="N74" t="s">
        <v>177</v>
      </c>
      <c r="O74" t="s">
        <v>86</v>
      </c>
      <c r="P74" t="s">
        <v>49</v>
      </c>
      <c r="AE74">
        <v>56.489052999999998</v>
      </c>
      <c r="AF74">
        <v>66.541701000000003</v>
      </c>
    </row>
    <row r="75" spans="1:32" x14ac:dyDescent="0.25">
      <c r="A75" t="str">
        <f>"70000001038934227"</f>
        <v>70000001038934227</v>
      </c>
      <c r="B75" t="s">
        <v>942</v>
      </c>
      <c r="C75" t="s">
        <v>939</v>
      </c>
      <c r="D75" t="s">
        <v>940</v>
      </c>
      <c r="E75" t="s">
        <v>941</v>
      </c>
      <c r="G75" t="s">
        <v>943</v>
      </c>
      <c r="I75" t="s">
        <v>944</v>
      </c>
      <c r="J75" t="s">
        <v>945</v>
      </c>
      <c r="K75" t="s">
        <v>946</v>
      </c>
      <c r="L75" t="s">
        <v>947</v>
      </c>
      <c r="M75" t="s">
        <v>178</v>
      </c>
      <c r="N75" t="s">
        <v>842</v>
      </c>
      <c r="O75" t="s">
        <v>442</v>
      </c>
      <c r="V75" t="s">
        <v>948</v>
      </c>
      <c r="AE75">
        <v>57.042963999999998</v>
      </c>
      <c r="AF75">
        <v>53.951433000000002</v>
      </c>
    </row>
    <row r="76" spans="1:32" x14ac:dyDescent="0.25">
      <c r="A76" t="str">
        <f>"70000001023800861"</f>
        <v>70000001023800861</v>
      </c>
      <c r="B76" t="s">
        <v>952</v>
      </c>
      <c r="C76" t="s">
        <v>949</v>
      </c>
      <c r="D76" t="s">
        <v>950</v>
      </c>
      <c r="E76" t="s">
        <v>951</v>
      </c>
      <c r="G76" t="s">
        <v>953</v>
      </c>
      <c r="I76" t="s">
        <v>954</v>
      </c>
      <c r="J76" t="s">
        <v>955</v>
      </c>
      <c r="K76" t="s">
        <v>956</v>
      </c>
      <c r="L76" t="s">
        <v>957</v>
      </c>
      <c r="M76" t="s">
        <v>124</v>
      </c>
      <c r="N76" t="s">
        <v>445</v>
      </c>
      <c r="O76" t="s">
        <v>123</v>
      </c>
      <c r="P76" t="s">
        <v>42</v>
      </c>
      <c r="Q76">
        <v>79050379123</v>
      </c>
      <c r="R76">
        <v>79050379123</v>
      </c>
      <c r="U76" t="s">
        <v>958</v>
      </c>
      <c r="V76" t="s">
        <v>959</v>
      </c>
      <c r="W76" t="s">
        <v>960</v>
      </c>
      <c r="AE76">
        <v>54.216906999999999</v>
      </c>
      <c r="AF76">
        <v>49.646912999999998</v>
      </c>
    </row>
    <row r="77" spans="1:32" x14ac:dyDescent="0.25">
      <c r="A77" t="str">
        <f>"13229852186379130"</f>
        <v>13229852186379130</v>
      </c>
      <c r="B77" t="s">
        <v>964</v>
      </c>
      <c r="C77" t="s">
        <v>961</v>
      </c>
      <c r="D77" t="s">
        <v>962</v>
      </c>
      <c r="E77" t="s">
        <v>963</v>
      </c>
      <c r="F77" t="s">
        <v>347</v>
      </c>
      <c r="G77" t="s">
        <v>461</v>
      </c>
      <c r="H77">
        <v>681000</v>
      </c>
      <c r="I77" t="s">
        <v>965</v>
      </c>
      <c r="J77" t="s">
        <v>966</v>
      </c>
      <c r="K77" t="s">
        <v>967</v>
      </c>
      <c r="M77" t="s">
        <v>82</v>
      </c>
      <c r="N77" t="s">
        <v>98</v>
      </c>
      <c r="O77" t="s">
        <v>223</v>
      </c>
      <c r="P77" t="s">
        <v>42</v>
      </c>
      <c r="Q77">
        <v>79142131796</v>
      </c>
      <c r="U77" t="s">
        <v>968</v>
      </c>
      <c r="AE77">
        <v>50.538929000000003</v>
      </c>
      <c r="AF77">
        <v>137.02454599999999</v>
      </c>
    </row>
    <row r="78" spans="1:32" x14ac:dyDescent="0.25">
      <c r="A78" t="str">
        <f>"70000001034320564"</f>
        <v>70000001034320564</v>
      </c>
      <c r="B78" t="s">
        <v>972</v>
      </c>
      <c r="C78" t="s">
        <v>969</v>
      </c>
      <c r="D78" t="s">
        <v>970</v>
      </c>
      <c r="E78" t="s">
        <v>971</v>
      </c>
      <c r="G78" t="s">
        <v>973</v>
      </c>
      <c r="I78" t="s">
        <v>974</v>
      </c>
      <c r="K78" t="s">
        <v>975</v>
      </c>
      <c r="M78" t="s">
        <v>179</v>
      </c>
      <c r="N78" t="s">
        <v>976</v>
      </c>
      <c r="O78" t="s">
        <v>977</v>
      </c>
      <c r="P78" t="s">
        <v>42</v>
      </c>
      <c r="V78" t="s">
        <v>978</v>
      </c>
      <c r="W78" t="s">
        <v>979</v>
      </c>
      <c r="AE78">
        <v>62.256841999999999</v>
      </c>
      <c r="AF78">
        <v>74.497045999999997</v>
      </c>
    </row>
    <row r="79" spans="1:32" x14ac:dyDescent="0.25">
      <c r="A79" t="str">
        <f>"70000001032220106"</f>
        <v>70000001032220106</v>
      </c>
      <c r="B79" t="s">
        <v>370</v>
      </c>
      <c r="C79" t="s">
        <v>980</v>
      </c>
      <c r="D79" t="s">
        <v>981</v>
      </c>
      <c r="E79" t="s">
        <v>982</v>
      </c>
      <c r="G79" t="s">
        <v>983</v>
      </c>
      <c r="H79">
        <v>457670</v>
      </c>
      <c r="I79" t="s">
        <v>984</v>
      </c>
      <c r="J79" t="s">
        <v>985</v>
      </c>
      <c r="K79" t="s">
        <v>986</v>
      </c>
      <c r="L79" t="s">
        <v>987</v>
      </c>
      <c r="M79" t="s">
        <v>119</v>
      </c>
      <c r="N79" t="s">
        <v>988</v>
      </c>
      <c r="O79" t="s">
        <v>145</v>
      </c>
      <c r="P79" t="s">
        <v>49</v>
      </c>
      <c r="Q79" t="s">
        <v>989</v>
      </c>
      <c r="V79" t="s">
        <v>990</v>
      </c>
      <c r="AE79">
        <v>53.881748000000002</v>
      </c>
      <c r="AF79">
        <v>59.234489000000004</v>
      </c>
    </row>
    <row r="80" spans="1:32" x14ac:dyDescent="0.25">
      <c r="A80" t="str">
        <f>"70000001034219035"</f>
        <v>70000001034219035</v>
      </c>
      <c r="B80" t="s">
        <v>991</v>
      </c>
      <c r="C80" t="s">
        <v>992</v>
      </c>
      <c r="D80" t="s">
        <v>993</v>
      </c>
      <c r="E80" t="s">
        <v>994</v>
      </c>
      <c r="G80" t="s">
        <v>557</v>
      </c>
      <c r="J80" t="s">
        <v>995</v>
      </c>
      <c r="K80" t="s">
        <v>996</v>
      </c>
      <c r="L80" t="s">
        <v>997</v>
      </c>
      <c r="M80" t="s">
        <v>998</v>
      </c>
      <c r="N80" t="s">
        <v>999</v>
      </c>
      <c r="O80" t="s">
        <v>683</v>
      </c>
      <c r="P80" t="s">
        <v>49</v>
      </c>
      <c r="Q80">
        <v>79288960000</v>
      </c>
      <c r="U80" t="s">
        <v>1000</v>
      </c>
      <c r="V80" t="s">
        <v>1001</v>
      </c>
      <c r="AE80">
        <v>43.299030000000002</v>
      </c>
      <c r="AF80">
        <v>45.843625000000003</v>
      </c>
    </row>
    <row r="81" spans="1:32" x14ac:dyDescent="0.25">
      <c r="A81" t="str">
        <f>"7459615163848860"</f>
        <v>7459615163848860</v>
      </c>
      <c r="B81" t="s">
        <v>1005</v>
      </c>
      <c r="C81" t="s">
        <v>1002</v>
      </c>
      <c r="D81" t="s">
        <v>1003</v>
      </c>
      <c r="E81" t="s">
        <v>1004</v>
      </c>
      <c r="F81" t="s">
        <v>443</v>
      </c>
      <c r="G81" t="s">
        <v>1006</v>
      </c>
      <c r="H81">
        <v>429950</v>
      </c>
      <c r="I81" t="s">
        <v>1007</v>
      </c>
      <c r="K81" t="s">
        <v>1008</v>
      </c>
      <c r="L81" t="s">
        <v>1009</v>
      </c>
      <c r="M81" t="s">
        <v>1010</v>
      </c>
      <c r="N81" t="s">
        <v>1011</v>
      </c>
      <c r="O81" t="s">
        <v>224</v>
      </c>
      <c r="P81" t="s">
        <v>59</v>
      </c>
      <c r="U81" t="s">
        <v>1012</v>
      </c>
      <c r="V81" t="s">
        <v>1013</v>
      </c>
      <c r="AE81">
        <v>56.106569999999998</v>
      </c>
      <c r="AF81">
        <v>47.500838999999999</v>
      </c>
    </row>
    <row r="82" spans="1:32" x14ac:dyDescent="0.25">
      <c r="A82" t="str">
        <f>"70000001023471959"</f>
        <v>70000001023471959</v>
      </c>
      <c r="B82" t="s">
        <v>1014</v>
      </c>
      <c r="C82" t="s">
        <v>1015</v>
      </c>
      <c r="D82" t="s">
        <v>1016</v>
      </c>
      <c r="E82" t="s">
        <v>1017</v>
      </c>
      <c r="G82" t="s">
        <v>1018</v>
      </c>
      <c r="H82">
        <v>689000</v>
      </c>
      <c r="I82" t="s">
        <v>1019</v>
      </c>
      <c r="J82" t="s">
        <v>1020</v>
      </c>
      <c r="K82" t="s">
        <v>1021</v>
      </c>
      <c r="L82" t="s">
        <v>1022</v>
      </c>
      <c r="M82" t="s">
        <v>1023</v>
      </c>
      <c r="N82" t="s">
        <v>1024</v>
      </c>
      <c r="O82" t="s">
        <v>1025</v>
      </c>
      <c r="P82" t="s">
        <v>49</v>
      </c>
      <c r="Q82" t="s">
        <v>1026</v>
      </c>
      <c r="R82">
        <v>79246665544</v>
      </c>
      <c r="S82" t="s">
        <v>1027</v>
      </c>
      <c r="U82" t="s">
        <v>1028</v>
      </c>
      <c r="AE82">
        <v>64.733793000000006</v>
      </c>
      <c r="AF82">
        <v>177.51249200000001</v>
      </c>
    </row>
    <row r="83" spans="1:32" x14ac:dyDescent="0.25">
      <c r="A83" t="str">
        <f>"70000001023776552"</f>
        <v>70000001023776552</v>
      </c>
      <c r="B83" t="s">
        <v>1032</v>
      </c>
      <c r="C83" t="s">
        <v>1029</v>
      </c>
      <c r="D83" t="s">
        <v>1030</v>
      </c>
      <c r="E83" t="s">
        <v>1031</v>
      </c>
      <c r="G83" t="s">
        <v>1033</v>
      </c>
      <c r="H83">
        <v>629307</v>
      </c>
      <c r="I83" t="s">
        <v>1034</v>
      </c>
      <c r="K83" t="s">
        <v>1035</v>
      </c>
      <c r="L83" t="s">
        <v>1036</v>
      </c>
      <c r="M83" t="s">
        <v>127</v>
      </c>
      <c r="N83" t="s">
        <v>155</v>
      </c>
      <c r="O83" t="s">
        <v>411</v>
      </c>
      <c r="P83" t="s">
        <v>49</v>
      </c>
      <c r="U83" t="s">
        <v>1037</v>
      </c>
      <c r="V83" t="s">
        <v>1038</v>
      </c>
      <c r="AE83">
        <v>66.098421999999999</v>
      </c>
      <c r="AF83">
        <v>76.676402999999993</v>
      </c>
    </row>
    <row r="84" spans="1:32" x14ac:dyDescent="0.25">
      <c r="A84" t="str">
        <f>"70000001039202065"</f>
        <v>70000001039202065</v>
      </c>
      <c r="B84" t="s">
        <v>227</v>
      </c>
      <c r="C84" t="s">
        <v>1039</v>
      </c>
      <c r="D84" t="s">
        <v>1040</v>
      </c>
      <c r="E84" t="s">
        <v>1041</v>
      </c>
      <c r="G84" t="s">
        <v>821</v>
      </c>
      <c r="I84" t="s">
        <v>228</v>
      </c>
      <c r="J84" t="s">
        <v>1042</v>
      </c>
      <c r="K84" t="s">
        <v>1043</v>
      </c>
      <c r="L84" t="s">
        <v>229</v>
      </c>
      <c r="M84" t="s">
        <v>230</v>
      </c>
      <c r="N84" t="s">
        <v>231</v>
      </c>
      <c r="O84" t="s">
        <v>90</v>
      </c>
      <c r="P84" t="s">
        <v>42</v>
      </c>
      <c r="T84" t="s">
        <v>232</v>
      </c>
      <c r="U84" t="s">
        <v>233</v>
      </c>
      <c r="V84" t="s">
        <v>234</v>
      </c>
      <c r="W84" t="s">
        <v>235</v>
      </c>
      <c r="AE84">
        <v>57.304858000000003</v>
      </c>
      <c r="AF84">
        <v>39.853129000000003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2022-06-27T14:34:08Z</dcterms:created>
  <dcterms:modified xsi:type="dcterms:W3CDTF">2022-07-09T11:35:47Z</dcterms:modified>
</cp:coreProperties>
</file>